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chartsheets/sheet3.xml" ContentType="application/vnd.openxmlformats-officedocument.spreadsheetml.chartsheet+xml"/>
  <Override PartName="/xl/worksheets/sheet7.xml" ContentType="application/vnd.openxmlformats-officedocument.spreadsheetml.worksheet+xml"/>
  <Override PartName="/xl/chartsheets/sheet4.xml" ContentType="application/vnd.openxmlformats-officedocument.spreadsheetml.chartsheet+xml"/>
  <Override PartName="/xl/chartsheets/sheet5.xml" ContentType="application/vnd.openxmlformats-officedocument.spreadsheetml.chart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chartsheets/sheet6.xml" ContentType="application/vnd.openxmlformats-officedocument.spreadsheetml.chart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chartsheets/sheet7.xml" ContentType="application/vnd.openxmlformats-officedocument.spreadsheetml.chart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xml"/>
  <Override PartName="/xl/charts/chart5.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D:\المجموعة الإحصائية\بيانات 2023\السكانية\"/>
    </mc:Choice>
  </mc:AlternateContent>
  <xr:revisionPtr revIDLastSave="0" documentId="13_ncr:1_{204AD3F4-615C-470D-B845-940136BA176C}" xr6:coauthVersionLast="47" xr6:coauthVersionMax="47" xr10:uidLastSave="{00000000-0000-0000-0000-000000000000}"/>
  <bookViews>
    <workbookView xWindow="-120" yWindow="-120" windowWidth="29040" windowHeight="15840" tabRatio="935" activeTab="3" xr2:uid="{00000000-000D-0000-FFFF-FFFF00000000}"/>
  </bookViews>
  <sheets>
    <sheet name="Cover" sheetId="1" r:id="rId1"/>
    <sheet name="المحتويات" sheetId="103" state="hidden" r:id="rId2"/>
    <sheet name="التقديم " sheetId="115" r:id="rId3"/>
    <sheet name="59" sheetId="57" r:id="rId4"/>
    <sheet name="GR_26" sheetId="58" r:id="rId5"/>
    <sheet name="GR_27" sheetId="59" r:id="rId6"/>
    <sheet name="60" sheetId="60" r:id="rId7"/>
    <sheet name="61" sheetId="61" r:id="rId8"/>
    <sheet name="GR_28" sheetId="62" r:id="rId9"/>
    <sheet name="62" sheetId="63" r:id="rId10"/>
    <sheet name="GR_29" sheetId="64" r:id="rId11"/>
    <sheet name="GR_30" sheetId="65" r:id="rId12"/>
    <sheet name="63" sheetId="104" r:id="rId13"/>
    <sheet name="64" sheetId="68" r:id="rId14"/>
    <sheet name="65" sheetId="105" r:id="rId15"/>
    <sheet name="66" sheetId="73" r:id="rId16"/>
    <sheet name="67" sheetId="48" r:id="rId17"/>
    <sheet name="68" sheetId="100" r:id="rId18"/>
    <sheet name="69" sheetId="10" r:id="rId19"/>
    <sheet name="70" sheetId="12" r:id="rId20"/>
    <sheet name="71" sheetId="11" r:id="rId21"/>
    <sheet name="72" sheetId="101" r:id="rId22"/>
    <sheet name="73" sheetId="15" r:id="rId23"/>
    <sheet name="74" sheetId="16" r:id="rId24"/>
    <sheet name="75" sheetId="111" r:id="rId25"/>
    <sheet name="76" sheetId="19" r:id="rId26"/>
    <sheet name="77" sheetId="20" r:id="rId27"/>
    <sheet name="78" sheetId="120" r:id="rId28"/>
    <sheet name="79" sheetId="121" r:id="rId29"/>
    <sheet name="GR_31" sheetId="123" r:id="rId30"/>
    <sheet name="80" sheetId="38" r:id="rId31"/>
    <sheet name="81" sheetId="39" r:id="rId32"/>
    <sheet name="82" sheetId="43" r:id="rId33"/>
    <sheet name="83" sheetId="102" r:id="rId34"/>
    <sheet name="84" sheetId="91" r:id="rId35"/>
    <sheet name="85" sheetId="109" r:id="rId36"/>
    <sheet name="86" sheetId="108" r:id="rId37"/>
    <sheet name="87" sheetId="122" r:id="rId38"/>
    <sheet name="88" sheetId="93" r:id="rId39"/>
    <sheet name="GR_32" sheetId="94" r:id="rId40"/>
    <sheet name="89" sheetId="95" r:id="rId41"/>
    <sheet name="90" sheetId="96" r:id="rId42"/>
    <sheet name="91" sheetId="97" r:id="rId43"/>
    <sheet name="92" sheetId="112" r:id="rId44"/>
    <sheet name="93" sheetId="113" r:id="rId45"/>
    <sheet name="94" sheetId="114" r:id="rId46"/>
  </sheets>
  <definedNames>
    <definedName name="_xlnm.Print_Area" localSheetId="3">'59'!$A$1:$N$25</definedName>
    <definedName name="_xlnm.Print_Area" localSheetId="6">'60'!$A$1:$H$36</definedName>
    <definedName name="_xlnm.Print_Area" localSheetId="7">'61'!$A$1:$J$24</definedName>
    <definedName name="_xlnm.Print_Area" localSheetId="9">'62'!$A$1:$J$24</definedName>
    <definedName name="_xlnm.Print_Area" localSheetId="12">'63'!$A$1:$O$37</definedName>
    <definedName name="_xlnm.Print_Area" localSheetId="13">'64'!$A$1:$N$34</definedName>
    <definedName name="_xlnm.Print_Area" localSheetId="14">'65'!$A$1:$L$35</definedName>
    <definedName name="_xlnm.Print_Area" localSheetId="15">'66'!$A$1:$I$25</definedName>
    <definedName name="_xlnm.Print_Area" localSheetId="16">'67'!$A$1:$U$27</definedName>
    <definedName name="_xlnm.Print_Area" localSheetId="17">'68'!$A$1:$K$16</definedName>
    <definedName name="_xlnm.Print_Area" localSheetId="18">'69'!$A$1:$I$19</definedName>
    <definedName name="_xlnm.Print_Area" localSheetId="19">'70'!$A$1:$M$26</definedName>
    <definedName name="_xlnm.Print_Area" localSheetId="20">'71'!$A$1:$J$29</definedName>
    <definedName name="_xlnm.Print_Area" localSheetId="21">'72'!$A$1:$K$17</definedName>
    <definedName name="_xlnm.Print_Area" localSheetId="22">'73'!$A$1:$I$21</definedName>
    <definedName name="_xlnm.Print_Area" localSheetId="23">'74'!$A$1:$M$31</definedName>
    <definedName name="_xlnm.Print_Area" localSheetId="24">'75'!$A$1:$P$19</definedName>
    <definedName name="_xlnm.Print_Area" localSheetId="25">'76'!$A$1:$L$30</definedName>
    <definedName name="_xlnm.Print_Area" localSheetId="26">'77'!$A$1:$G$41</definedName>
    <definedName name="_xlnm.Print_Area" localSheetId="27">'78'!$A$1:$M$105</definedName>
    <definedName name="_xlnm.Print_Area" localSheetId="28">'79'!$A$1:$N$128</definedName>
    <definedName name="_xlnm.Print_Area" localSheetId="30">'80'!$A$1:$T$16</definedName>
    <definedName name="_xlnm.Print_Area" localSheetId="31">'81'!$A$1:$O$23</definedName>
    <definedName name="_xlnm.Print_Area" localSheetId="32">'82'!$A$1:$K$24</definedName>
    <definedName name="_xlnm.Print_Area" localSheetId="33">'83'!$A$1:$K$21</definedName>
    <definedName name="_xlnm.Print_Area" localSheetId="34">'84'!$A$1:$K$16</definedName>
    <definedName name="_xlnm.Print_Area" localSheetId="35">'85'!$A$1:$L$13</definedName>
    <definedName name="_xlnm.Print_Area" localSheetId="36">'86'!$A$1:$L$34</definedName>
    <definedName name="_xlnm.Print_Area" localSheetId="37">'87'!$A$1:$L$33</definedName>
    <definedName name="_xlnm.Print_Area" localSheetId="38">'88'!$A$1:$N$18</definedName>
    <definedName name="_xlnm.Print_Area" localSheetId="40">'89'!$A$1:$H$32</definedName>
    <definedName name="_xlnm.Print_Area" localSheetId="41">'90'!$A$1:$H$30</definedName>
    <definedName name="_xlnm.Print_Area" localSheetId="42">'91'!$A$1:$H$30</definedName>
    <definedName name="_xlnm.Print_Area" localSheetId="43">'92'!$A$1:$P$32</definedName>
    <definedName name="_xlnm.Print_Area" localSheetId="44">'93'!$A$1:$P$27</definedName>
    <definedName name="_xlnm.Print_Area" localSheetId="45">'94'!$A$1:$J$26</definedName>
    <definedName name="_xlnm.Print_Area" localSheetId="0">Cover!$A$1:$G$19</definedName>
    <definedName name="_xlnm.Print_Area" localSheetId="2">'التقديم '!$A$1:$C$16</definedName>
    <definedName name="_xlnm.Print_Titles" localSheetId="27">'78'!$1:$8</definedName>
    <definedName name="_xlnm.Print_Titles" localSheetId="28">'79'!$1:$8</definedName>
    <definedName name="_xlnm.Print_Titles" localSheetId="37">'87'!$1:$9</definedName>
    <definedName name="_xlnm.Print_Titles" localSheetId="40">'89'!$1:$8</definedName>
    <definedName name="_xlnm.Print_Titles" localSheetId="43">'92'!$1:$9</definedName>
    <definedName name="_xlnm.Print_Titles" localSheetId="44">'93'!$1:$9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2" i="120" l="1"/>
  <c r="D28" i="61"/>
  <c r="C28" i="61"/>
  <c r="D27" i="61"/>
  <c r="C27" i="61"/>
  <c r="H20" i="61"/>
  <c r="H19" i="61"/>
  <c r="H18" i="61"/>
  <c r="G15" i="61"/>
  <c r="G10" i="61"/>
  <c r="H10" i="61"/>
  <c r="C32" i="60"/>
  <c r="P44" i="57"/>
  <c r="O44" i="57"/>
  <c r="P43" i="57"/>
  <c r="O43" i="57"/>
  <c r="J44" i="57"/>
  <c r="J43" i="57"/>
  <c r="I44" i="57"/>
  <c r="I43" i="57"/>
  <c r="H43" i="57"/>
  <c r="G44" i="57"/>
  <c r="G43" i="57"/>
  <c r="H44" i="57"/>
  <c r="F34" i="57"/>
  <c r="F33" i="57"/>
  <c r="B35" i="57"/>
  <c r="B34" i="57"/>
  <c r="B33" i="57"/>
  <c r="C36" i="57"/>
  <c r="C35" i="57"/>
  <c r="B36" i="57"/>
  <c r="K11" i="109"/>
  <c r="J11" i="109"/>
  <c r="C12" i="109"/>
  <c r="D12" i="109"/>
  <c r="E12" i="109"/>
  <c r="F12" i="109"/>
  <c r="G12" i="109"/>
  <c r="H12" i="109"/>
  <c r="I12" i="109"/>
  <c r="B12" i="109"/>
  <c r="B14" i="109"/>
  <c r="C34" i="108"/>
  <c r="D34" i="108"/>
  <c r="E34" i="108"/>
  <c r="F34" i="108"/>
  <c r="G34" i="108"/>
  <c r="H34" i="108"/>
  <c r="I34" i="108"/>
  <c r="B34" i="108"/>
  <c r="K10" i="109"/>
  <c r="J10" i="109"/>
  <c r="O25" i="113"/>
  <c r="N25" i="113"/>
  <c r="O22" i="113"/>
  <c r="O23" i="113"/>
  <c r="N22" i="113"/>
  <c r="N23" i="113"/>
  <c r="O28" i="112"/>
  <c r="N28" i="112"/>
  <c r="O27" i="112"/>
  <c r="N27" i="112"/>
  <c r="O30" i="112"/>
  <c r="N30" i="112"/>
  <c r="B33" i="122"/>
  <c r="C33" i="122"/>
  <c r="K32" i="122"/>
  <c r="J32" i="122"/>
  <c r="K31" i="122"/>
  <c r="J31" i="122"/>
  <c r="K30" i="122"/>
  <c r="J30" i="122"/>
  <c r="K29" i="122"/>
  <c r="J29" i="122"/>
  <c r="K28" i="122"/>
  <c r="J28" i="122"/>
  <c r="K27" i="122"/>
  <c r="J27" i="122"/>
  <c r="K26" i="122"/>
  <c r="J26" i="122"/>
  <c r="K25" i="122"/>
  <c r="J25" i="122"/>
  <c r="K24" i="122"/>
  <c r="J24" i="122"/>
  <c r="K23" i="122"/>
  <c r="J23" i="122"/>
  <c r="K22" i="122"/>
  <c r="J22" i="122"/>
  <c r="K21" i="122"/>
  <c r="J21" i="122"/>
  <c r="K20" i="122"/>
  <c r="J20" i="122"/>
  <c r="K19" i="122"/>
  <c r="J19" i="122"/>
  <c r="K18" i="122"/>
  <c r="J18" i="122"/>
  <c r="K17" i="122"/>
  <c r="J17" i="122"/>
  <c r="K16" i="122"/>
  <c r="J16" i="122"/>
  <c r="K15" i="122"/>
  <c r="J15" i="122"/>
  <c r="K14" i="122"/>
  <c r="J14" i="122"/>
  <c r="K13" i="122"/>
  <c r="J13" i="122"/>
  <c r="K12" i="122"/>
  <c r="J12" i="122"/>
  <c r="K11" i="122"/>
  <c r="J11" i="122"/>
  <c r="K10" i="122"/>
  <c r="J10" i="122"/>
  <c r="K11" i="108"/>
  <c r="K12" i="108"/>
  <c r="K13" i="108"/>
  <c r="K14" i="108"/>
  <c r="K15" i="108"/>
  <c r="K16" i="108"/>
  <c r="K17" i="108"/>
  <c r="K18" i="108"/>
  <c r="K19" i="108"/>
  <c r="K20" i="108"/>
  <c r="K21" i="108"/>
  <c r="K22" i="108"/>
  <c r="K23" i="108"/>
  <c r="K24" i="108"/>
  <c r="K25" i="108"/>
  <c r="K26" i="108"/>
  <c r="K27" i="108"/>
  <c r="K28" i="108"/>
  <c r="K29" i="108"/>
  <c r="K30" i="108"/>
  <c r="K31" i="108"/>
  <c r="K32" i="108"/>
  <c r="K33" i="108"/>
  <c r="J11" i="108"/>
  <c r="J12" i="108"/>
  <c r="J13" i="108"/>
  <c r="J14" i="108"/>
  <c r="J15" i="108"/>
  <c r="J16" i="108"/>
  <c r="J17" i="108"/>
  <c r="J18" i="108"/>
  <c r="J19" i="108"/>
  <c r="J20" i="108"/>
  <c r="J21" i="108"/>
  <c r="J22" i="108"/>
  <c r="J23" i="108"/>
  <c r="J24" i="108"/>
  <c r="J25" i="108"/>
  <c r="J26" i="108"/>
  <c r="J27" i="108"/>
  <c r="J28" i="108"/>
  <c r="J29" i="108"/>
  <c r="J30" i="108"/>
  <c r="J31" i="108"/>
  <c r="J32" i="108"/>
  <c r="J33" i="108"/>
  <c r="K10" i="108"/>
  <c r="J10" i="108"/>
  <c r="J34" i="108" s="1"/>
  <c r="K34" i="108" l="1"/>
  <c r="B129" i="91"/>
  <c r="B130" i="91"/>
  <c r="B131" i="91"/>
  <c r="B132" i="91"/>
  <c r="B133" i="91"/>
  <c r="H94" i="91" l="1"/>
  <c r="F28" i="43" l="1"/>
  <c r="E28" i="43"/>
  <c r="C28" i="43"/>
  <c r="B28" i="43"/>
  <c r="I18" i="102" l="1"/>
  <c r="H18" i="102"/>
  <c r="G18" i="102"/>
  <c r="D18" i="102"/>
  <c r="J18" i="102" l="1"/>
  <c r="D105" i="120" l="1"/>
  <c r="F105" i="120"/>
  <c r="G105" i="120"/>
  <c r="C105" i="120"/>
  <c r="J87" i="120"/>
  <c r="I87" i="120"/>
  <c r="H87" i="120"/>
  <c r="E87" i="120"/>
  <c r="J86" i="120"/>
  <c r="I86" i="120"/>
  <c r="K86" i="120" s="1"/>
  <c r="H86" i="120"/>
  <c r="E86" i="120"/>
  <c r="J45" i="120"/>
  <c r="I45" i="120"/>
  <c r="H45" i="120"/>
  <c r="E45" i="120"/>
  <c r="J44" i="120"/>
  <c r="I44" i="120"/>
  <c r="H44" i="120"/>
  <c r="E44" i="120"/>
  <c r="J39" i="120"/>
  <c r="I39" i="120"/>
  <c r="H39" i="120"/>
  <c r="E39" i="120"/>
  <c r="J38" i="120"/>
  <c r="I38" i="120"/>
  <c r="H38" i="120"/>
  <c r="E38" i="120"/>
  <c r="J37" i="120"/>
  <c r="I37" i="120"/>
  <c r="H37" i="120"/>
  <c r="E37" i="120"/>
  <c r="J36" i="120"/>
  <c r="I36" i="120"/>
  <c r="H36" i="120"/>
  <c r="E36" i="120"/>
  <c r="J35" i="120"/>
  <c r="I35" i="120"/>
  <c r="H35" i="120"/>
  <c r="E35" i="120"/>
  <c r="J34" i="120"/>
  <c r="I34" i="120"/>
  <c r="H34" i="120"/>
  <c r="E34" i="120"/>
  <c r="J33" i="120"/>
  <c r="I33" i="120"/>
  <c r="H33" i="120"/>
  <c r="E33" i="120"/>
  <c r="J32" i="120"/>
  <c r="I32" i="120"/>
  <c r="H32" i="120"/>
  <c r="E32" i="120"/>
  <c r="J31" i="120"/>
  <c r="I31" i="120"/>
  <c r="H31" i="120"/>
  <c r="E31" i="120"/>
  <c r="J30" i="120"/>
  <c r="I30" i="120"/>
  <c r="H30" i="120"/>
  <c r="E30" i="120"/>
  <c r="J29" i="120"/>
  <c r="I29" i="120"/>
  <c r="H29" i="120"/>
  <c r="E29" i="120"/>
  <c r="J28" i="120"/>
  <c r="I28" i="120"/>
  <c r="K28" i="120" s="1"/>
  <c r="H28" i="120"/>
  <c r="E28" i="120"/>
  <c r="J27" i="120"/>
  <c r="I27" i="120"/>
  <c r="H27" i="120"/>
  <c r="E27" i="120"/>
  <c r="J26" i="120"/>
  <c r="I26" i="120"/>
  <c r="H26" i="120"/>
  <c r="E26" i="120"/>
  <c r="K87" i="120" l="1"/>
  <c r="K44" i="120"/>
  <c r="K37" i="120"/>
  <c r="K39" i="120"/>
  <c r="K45" i="120"/>
  <c r="K26" i="120"/>
  <c r="K36" i="120"/>
  <c r="K33" i="120"/>
  <c r="K38" i="120"/>
  <c r="K30" i="120"/>
  <c r="K34" i="120"/>
  <c r="K27" i="120"/>
  <c r="K29" i="120"/>
  <c r="K31" i="120"/>
  <c r="K35" i="120"/>
  <c r="J90" i="120" l="1"/>
  <c r="J91" i="120"/>
  <c r="J92" i="120"/>
  <c r="J93" i="120"/>
  <c r="J94" i="120"/>
  <c r="J95" i="120"/>
  <c r="J96" i="120"/>
  <c r="J97" i="120"/>
  <c r="J98" i="120"/>
  <c r="J99" i="120"/>
  <c r="J100" i="120"/>
  <c r="K100" i="120" s="1"/>
  <c r="J101" i="120"/>
  <c r="J102" i="120"/>
  <c r="J103" i="120"/>
  <c r="J104" i="120"/>
  <c r="I90" i="120"/>
  <c r="I91" i="120"/>
  <c r="I92" i="120"/>
  <c r="I93" i="120"/>
  <c r="I94" i="120"/>
  <c r="I95" i="120"/>
  <c r="I96" i="120"/>
  <c r="I97" i="120"/>
  <c r="I98" i="120"/>
  <c r="I99" i="120"/>
  <c r="I100" i="120"/>
  <c r="I101" i="120"/>
  <c r="I102" i="120"/>
  <c r="I103" i="120"/>
  <c r="I104" i="120"/>
  <c r="E51" i="120"/>
  <c r="E52" i="120"/>
  <c r="E53" i="120"/>
  <c r="E54" i="120"/>
  <c r="H51" i="120"/>
  <c r="H52" i="120"/>
  <c r="H53" i="120"/>
  <c r="H54" i="120"/>
  <c r="J89" i="120"/>
  <c r="I89" i="120"/>
  <c r="J85" i="120"/>
  <c r="I85" i="120"/>
  <c r="J84" i="120"/>
  <c r="I84" i="120"/>
  <c r="J83" i="120"/>
  <c r="I83" i="120"/>
  <c r="J82" i="120"/>
  <c r="I82" i="120"/>
  <c r="J81" i="120"/>
  <c r="I81" i="120"/>
  <c r="J80" i="120"/>
  <c r="I80" i="120"/>
  <c r="J79" i="120"/>
  <c r="I79" i="120"/>
  <c r="J78" i="120"/>
  <c r="I78" i="120"/>
  <c r="J77" i="120"/>
  <c r="I77" i="120"/>
  <c r="J76" i="120"/>
  <c r="I76" i="120"/>
  <c r="J75" i="120"/>
  <c r="I75" i="120"/>
  <c r="J74" i="120"/>
  <c r="I74" i="120"/>
  <c r="J73" i="120"/>
  <c r="I73" i="120"/>
  <c r="J72" i="120"/>
  <c r="I72" i="120"/>
  <c r="J71" i="120"/>
  <c r="I71" i="120"/>
  <c r="J70" i="120"/>
  <c r="I70" i="120"/>
  <c r="J69" i="120"/>
  <c r="I69" i="120"/>
  <c r="J68" i="120"/>
  <c r="I68" i="120"/>
  <c r="J67" i="120"/>
  <c r="I67" i="120"/>
  <c r="J66" i="120"/>
  <c r="I66" i="120"/>
  <c r="J65" i="120"/>
  <c r="I65" i="120"/>
  <c r="J64" i="120"/>
  <c r="I64" i="120"/>
  <c r="J63" i="120"/>
  <c r="I63" i="120"/>
  <c r="J62" i="120"/>
  <c r="I62" i="120"/>
  <c r="J61" i="120"/>
  <c r="I61" i="120"/>
  <c r="J60" i="120"/>
  <c r="I60" i="120"/>
  <c r="J59" i="120"/>
  <c r="I59" i="120"/>
  <c r="J58" i="120"/>
  <c r="I58" i="120"/>
  <c r="J57" i="120"/>
  <c r="I57" i="120"/>
  <c r="J54" i="120"/>
  <c r="J53" i="120"/>
  <c r="J52" i="120"/>
  <c r="J51" i="120"/>
  <c r="J50" i="120"/>
  <c r="I54" i="120"/>
  <c r="K54" i="120" s="1"/>
  <c r="I53" i="120"/>
  <c r="I52" i="120"/>
  <c r="I51" i="120"/>
  <c r="I50" i="120"/>
  <c r="H84" i="120"/>
  <c r="H92" i="120"/>
  <c r="H93" i="120"/>
  <c r="H94" i="120"/>
  <c r="H95" i="120"/>
  <c r="E92" i="120"/>
  <c r="E93" i="120"/>
  <c r="E94" i="120"/>
  <c r="E95" i="120"/>
  <c r="H83" i="120"/>
  <c r="E83" i="120"/>
  <c r="E84" i="120"/>
  <c r="E27" i="20"/>
  <c r="E37" i="20"/>
  <c r="K93" i="120" l="1"/>
  <c r="K101" i="120"/>
  <c r="K104" i="120"/>
  <c r="K96" i="120"/>
  <c r="K92" i="120"/>
  <c r="K97" i="120"/>
  <c r="K59" i="120"/>
  <c r="K63" i="120"/>
  <c r="K67" i="120"/>
  <c r="K71" i="120"/>
  <c r="K75" i="120"/>
  <c r="K83" i="120"/>
  <c r="K51" i="120"/>
  <c r="K57" i="120"/>
  <c r="K65" i="120"/>
  <c r="K73" i="120"/>
  <c r="K81" i="120"/>
  <c r="K85" i="120"/>
  <c r="K52" i="120"/>
  <c r="K58" i="120"/>
  <c r="K62" i="120"/>
  <c r="K66" i="120"/>
  <c r="K70" i="120"/>
  <c r="K74" i="120"/>
  <c r="K78" i="120"/>
  <c r="K82" i="120"/>
  <c r="K89" i="120"/>
  <c r="K53" i="120"/>
  <c r="K94" i="120"/>
  <c r="K103" i="120"/>
  <c r="K95" i="120"/>
  <c r="K102" i="120"/>
  <c r="K69" i="120"/>
  <c r="K60" i="120"/>
  <c r="K68" i="120"/>
  <c r="K76" i="120"/>
  <c r="K84" i="120"/>
  <c r="K98" i="120"/>
  <c r="K90" i="120"/>
  <c r="K64" i="120"/>
  <c r="K79" i="120"/>
  <c r="K72" i="120"/>
  <c r="K80" i="120"/>
  <c r="K61" i="120"/>
  <c r="K77" i="120"/>
  <c r="K91" i="120"/>
  <c r="K99" i="120"/>
  <c r="J18" i="12" l="1"/>
  <c r="I18" i="12"/>
  <c r="J19" i="12"/>
  <c r="I19" i="12"/>
  <c r="J22" i="12"/>
  <c r="I22" i="12"/>
  <c r="J21" i="12"/>
  <c r="I21" i="12"/>
  <c r="J16" i="12"/>
  <c r="I16" i="12"/>
  <c r="J15" i="12"/>
  <c r="I15" i="12"/>
  <c r="J12" i="12"/>
  <c r="I12" i="12"/>
  <c r="J13" i="12"/>
  <c r="I13" i="12"/>
  <c r="J10" i="12"/>
  <c r="I10" i="12"/>
  <c r="J9" i="12"/>
  <c r="I9" i="12"/>
  <c r="Q11" i="48" l="1"/>
  <c r="R11" i="48"/>
  <c r="S11" i="48"/>
  <c r="G26" i="114" l="1"/>
  <c r="F26" i="114"/>
  <c r="E26" i="114"/>
  <c r="D26" i="114"/>
  <c r="C26" i="114"/>
  <c r="B26" i="114"/>
  <c r="E30" i="97"/>
  <c r="D30" i="97"/>
  <c r="C30" i="97"/>
  <c r="B30" i="97"/>
  <c r="E30" i="96"/>
  <c r="D30" i="96"/>
  <c r="C30" i="96"/>
  <c r="B30" i="96"/>
  <c r="E32" i="95"/>
  <c r="D32" i="95"/>
  <c r="C32" i="95"/>
  <c r="B32" i="95"/>
  <c r="I18" i="93"/>
  <c r="H18" i="93"/>
  <c r="G18" i="93"/>
  <c r="F18" i="93"/>
  <c r="E18" i="93"/>
  <c r="D18" i="93"/>
  <c r="C18" i="93"/>
  <c r="B18" i="93"/>
  <c r="N15" i="38"/>
  <c r="L15" i="38"/>
  <c r="K15" i="38"/>
  <c r="I15" i="38"/>
  <c r="H15" i="38"/>
  <c r="F15" i="38"/>
  <c r="E15" i="38"/>
  <c r="M14" i="38"/>
  <c r="J14" i="38"/>
  <c r="G14" i="38"/>
  <c r="P13" i="38"/>
  <c r="M13" i="38"/>
  <c r="J13" i="38"/>
  <c r="G13" i="38"/>
  <c r="P12" i="38"/>
  <c r="M12" i="38"/>
  <c r="J12" i="38"/>
  <c r="G12" i="38"/>
  <c r="P11" i="38"/>
  <c r="M11" i="38"/>
  <c r="J11" i="38"/>
  <c r="G11" i="38"/>
  <c r="P10" i="38"/>
  <c r="M10" i="38"/>
  <c r="J10" i="38"/>
  <c r="G10" i="38"/>
  <c r="P9" i="38"/>
  <c r="M9" i="38"/>
  <c r="J9" i="38"/>
  <c r="G9" i="38"/>
  <c r="J121" i="121"/>
  <c r="I121" i="121"/>
  <c r="H121" i="121"/>
  <c r="G121" i="121"/>
  <c r="J118" i="121"/>
  <c r="I118" i="121"/>
  <c r="H118" i="121"/>
  <c r="G118" i="121"/>
  <c r="F118" i="121"/>
  <c r="E118" i="121"/>
  <c r="D118" i="121"/>
  <c r="C118" i="121"/>
  <c r="J112" i="121"/>
  <c r="I112" i="121"/>
  <c r="H112" i="121"/>
  <c r="G112" i="121"/>
  <c r="F112" i="121"/>
  <c r="E112" i="121"/>
  <c r="D112" i="121"/>
  <c r="C112" i="121"/>
  <c r="J103" i="121"/>
  <c r="I103" i="121"/>
  <c r="H103" i="121"/>
  <c r="G103" i="121"/>
  <c r="F103" i="121"/>
  <c r="E103" i="121"/>
  <c r="D103" i="121"/>
  <c r="C103" i="121"/>
  <c r="J92" i="121"/>
  <c r="I92" i="121"/>
  <c r="H92" i="121"/>
  <c r="G92" i="121"/>
  <c r="F92" i="121"/>
  <c r="E92" i="121"/>
  <c r="D92" i="121"/>
  <c r="C92" i="121"/>
  <c r="J63" i="121"/>
  <c r="I63" i="121"/>
  <c r="H63" i="121"/>
  <c r="G63" i="121"/>
  <c r="F63" i="121"/>
  <c r="E63" i="121"/>
  <c r="D63" i="121"/>
  <c r="C63" i="121"/>
  <c r="J58" i="121"/>
  <c r="I58" i="121"/>
  <c r="H58" i="121"/>
  <c r="G58" i="121"/>
  <c r="F58" i="121"/>
  <c r="E58" i="121"/>
  <c r="D58" i="121"/>
  <c r="C58" i="121"/>
  <c r="J49" i="121"/>
  <c r="I49" i="121"/>
  <c r="H49" i="121"/>
  <c r="G49" i="121"/>
  <c r="F49" i="121"/>
  <c r="E49" i="121"/>
  <c r="D49" i="121"/>
  <c r="C49" i="121"/>
  <c r="J22" i="121"/>
  <c r="I22" i="121"/>
  <c r="H22" i="121"/>
  <c r="G22" i="121"/>
  <c r="F22" i="121"/>
  <c r="E22" i="121"/>
  <c r="D22" i="121"/>
  <c r="D128" i="121" s="1"/>
  <c r="C22" i="121"/>
  <c r="I28" i="19"/>
  <c r="H28" i="19"/>
  <c r="G28" i="19"/>
  <c r="F28" i="19"/>
  <c r="E28" i="19"/>
  <c r="D28" i="19"/>
  <c r="C28" i="19"/>
  <c r="B28" i="19"/>
  <c r="J16" i="111"/>
  <c r="I16" i="111"/>
  <c r="G16" i="111"/>
  <c r="F16" i="111"/>
  <c r="D16" i="111"/>
  <c r="C16" i="111"/>
  <c r="J15" i="111"/>
  <c r="J17" i="111" s="1"/>
  <c r="I15" i="111"/>
  <c r="I17" i="111" s="1"/>
  <c r="G15" i="111"/>
  <c r="G17" i="111" s="1"/>
  <c r="F15" i="111"/>
  <c r="D15" i="111"/>
  <c r="D17" i="111" s="1"/>
  <c r="C15" i="111"/>
  <c r="C17" i="111" s="1"/>
  <c r="J14" i="111"/>
  <c r="I14" i="111"/>
  <c r="G14" i="111"/>
  <c r="F14" i="111"/>
  <c r="D14" i="111"/>
  <c r="C14" i="111"/>
  <c r="K13" i="111"/>
  <c r="H13" i="111"/>
  <c r="E13" i="111"/>
  <c r="K12" i="111"/>
  <c r="K14" i="111" s="1"/>
  <c r="H12" i="111"/>
  <c r="H14" i="111" s="1"/>
  <c r="E12" i="111"/>
  <c r="E14" i="111" s="1"/>
  <c r="J11" i="111"/>
  <c r="I11" i="111"/>
  <c r="G11" i="111"/>
  <c r="F11" i="111"/>
  <c r="D11" i="111"/>
  <c r="C11" i="111"/>
  <c r="K10" i="111"/>
  <c r="H10" i="111"/>
  <c r="E10" i="111"/>
  <c r="K9" i="111"/>
  <c r="H9" i="111"/>
  <c r="E9" i="111"/>
  <c r="F19" i="15"/>
  <c r="E19" i="15"/>
  <c r="D19" i="15"/>
  <c r="C19" i="15"/>
  <c r="F18" i="15"/>
  <c r="E18" i="15"/>
  <c r="D18" i="15"/>
  <c r="C18" i="15"/>
  <c r="F17" i="15"/>
  <c r="E17" i="15"/>
  <c r="D17" i="15"/>
  <c r="C17" i="15"/>
  <c r="F14" i="15"/>
  <c r="E14" i="15"/>
  <c r="D14" i="15"/>
  <c r="C14" i="15"/>
  <c r="F11" i="15"/>
  <c r="E11" i="15"/>
  <c r="D11" i="15"/>
  <c r="C11" i="15"/>
  <c r="G15" i="38" l="1"/>
  <c r="E20" i="15"/>
  <c r="E15" i="111"/>
  <c r="E16" i="111"/>
  <c r="I128" i="121"/>
  <c r="M15" i="38"/>
  <c r="H16" i="111"/>
  <c r="C20" i="15"/>
  <c r="H15" i="111"/>
  <c r="H17" i="111" s="1"/>
  <c r="E128" i="121"/>
  <c r="F20" i="15"/>
  <c r="K15" i="111"/>
  <c r="K17" i="111" s="1"/>
  <c r="H128" i="121"/>
  <c r="F17" i="111"/>
  <c r="D20" i="15"/>
  <c r="K16" i="111"/>
  <c r="J15" i="38"/>
  <c r="G128" i="121"/>
  <c r="J128" i="121"/>
  <c r="F128" i="121"/>
  <c r="C128" i="121"/>
  <c r="E17" i="111"/>
  <c r="H11" i="111"/>
  <c r="K11" i="111"/>
  <c r="E11" i="111"/>
  <c r="F24" i="11"/>
  <c r="E24" i="11"/>
  <c r="D24" i="11"/>
  <c r="F23" i="11"/>
  <c r="F25" i="11" s="1"/>
  <c r="E23" i="11"/>
  <c r="D23" i="11"/>
  <c r="D25" i="11" s="1"/>
  <c r="F21" i="11"/>
  <c r="E21" i="11"/>
  <c r="D21" i="11"/>
  <c r="F20" i="11"/>
  <c r="E20" i="11"/>
  <c r="E22" i="11" s="1"/>
  <c r="D20" i="11"/>
  <c r="D22" i="11" s="1"/>
  <c r="F19" i="11"/>
  <c r="E19" i="11"/>
  <c r="D19" i="11"/>
  <c r="F16" i="11"/>
  <c r="E16" i="11"/>
  <c r="D16" i="11"/>
  <c r="F13" i="11"/>
  <c r="E13" i="11"/>
  <c r="D13" i="11"/>
  <c r="F10" i="11"/>
  <c r="E10" i="11"/>
  <c r="D10" i="11"/>
  <c r="F16" i="10"/>
  <c r="E16" i="10"/>
  <c r="D16" i="10"/>
  <c r="C16" i="10"/>
  <c r="F15" i="10"/>
  <c r="E15" i="10"/>
  <c r="D15" i="10"/>
  <c r="C15" i="10"/>
  <c r="F14" i="10"/>
  <c r="E14" i="10"/>
  <c r="D14" i="10"/>
  <c r="D17" i="10" s="1"/>
  <c r="C14" i="10"/>
  <c r="C17" i="10" s="1"/>
  <c r="F11" i="10"/>
  <c r="E11" i="10"/>
  <c r="D11" i="10"/>
  <c r="C11" i="10"/>
  <c r="J21" i="57"/>
  <c r="I21" i="57"/>
  <c r="H21" i="57"/>
  <c r="G21" i="57"/>
  <c r="F21" i="57"/>
  <c r="E21" i="57"/>
  <c r="D21" i="57"/>
  <c r="C21" i="57"/>
  <c r="J17" i="57"/>
  <c r="I17" i="57"/>
  <c r="H17" i="57"/>
  <c r="G17" i="57"/>
  <c r="F17" i="57"/>
  <c r="E17" i="57"/>
  <c r="C34" i="57" s="1"/>
  <c r="D17" i="57"/>
  <c r="C17" i="57"/>
  <c r="J16" i="57"/>
  <c r="I16" i="57"/>
  <c r="H16" i="57"/>
  <c r="G16" i="57"/>
  <c r="F16" i="57"/>
  <c r="E16" i="57"/>
  <c r="C33" i="57" s="1"/>
  <c r="D16" i="57"/>
  <c r="C16" i="57"/>
  <c r="C18" i="57" l="1"/>
  <c r="D18" i="57"/>
  <c r="F18" i="57"/>
  <c r="G18" i="57"/>
  <c r="E18" i="57"/>
  <c r="H18" i="57"/>
  <c r="E17" i="10"/>
  <c r="J18" i="57"/>
  <c r="D27" i="11"/>
  <c r="I18" i="57"/>
  <c r="F17" i="10"/>
  <c r="F27" i="11"/>
  <c r="E25" i="11"/>
  <c r="F22" i="11"/>
  <c r="F28" i="11" s="1"/>
  <c r="E27" i="11"/>
  <c r="E28" i="11"/>
  <c r="D28" i="11"/>
  <c r="F26" i="11"/>
  <c r="D26" i="11"/>
  <c r="E26" i="11"/>
  <c r="C143" i="121"/>
  <c r="C145" i="121"/>
  <c r="C144" i="121"/>
  <c r="L103" i="121"/>
  <c r="K103" i="121"/>
  <c r="B14" i="100"/>
  <c r="B16" i="100" s="1"/>
  <c r="C22" i="73"/>
  <c r="E35" i="57" l="1"/>
  <c r="E36" i="57"/>
  <c r="F35" i="57"/>
  <c r="F36" i="57"/>
  <c r="O14" i="113"/>
  <c r="O15" i="113"/>
  <c r="O16" i="113"/>
  <c r="N14" i="113"/>
  <c r="N15" i="113"/>
  <c r="N16" i="113"/>
  <c r="O20" i="112"/>
  <c r="O21" i="112"/>
  <c r="O22" i="112"/>
  <c r="O23" i="112"/>
  <c r="N20" i="112"/>
  <c r="N21" i="112"/>
  <c r="N22" i="112"/>
  <c r="N23" i="112"/>
  <c r="B32" i="112"/>
  <c r="C32" i="112"/>
  <c r="D33" i="122" l="1"/>
  <c r="E33" i="122"/>
  <c r="F133" i="91" l="1"/>
  <c r="F161" i="91" s="1"/>
  <c r="E133" i="91"/>
  <c r="E161" i="91" s="1"/>
  <c r="F132" i="91"/>
  <c r="F160" i="91" s="1"/>
  <c r="E132" i="91"/>
  <c r="E160" i="91" s="1"/>
  <c r="F131" i="91"/>
  <c r="F159" i="91" s="1"/>
  <c r="E131" i="91"/>
  <c r="E159" i="91" s="1"/>
  <c r="F130" i="91"/>
  <c r="F158" i="91" s="1"/>
  <c r="E130" i="91"/>
  <c r="E158" i="91" s="1"/>
  <c r="F129" i="91"/>
  <c r="F157" i="91" s="1"/>
  <c r="E129" i="91"/>
  <c r="E157" i="91" s="1"/>
  <c r="F128" i="91"/>
  <c r="F156" i="91" s="1"/>
  <c r="E128" i="91"/>
  <c r="E156" i="91" s="1"/>
  <c r="C133" i="91"/>
  <c r="C161" i="91" s="1"/>
  <c r="C132" i="91"/>
  <c r="C160" i="91" s="1"/>
  <c r="C131" i="91"/>
  <c r="C159" i="91" s="1"/>
  <c r="C130" i="91"/>
  <c r="C158" i="91" s="1"/>
  <c r="C129" i="91"/>
  <c r="C157" i="91" s="1"/>
  <c r="C128" i="91"/>
  <c r="C156" i="91" s="1"/>
  <c r="B157" i="91"/>
  <c r="B158" i="91"/>
  <c r="B159" i="91"/>
  <c r="B160" i="91"/>
  <c r="B161" i="91"/>
  <c r="B128" i="91"/>
  <c r="B156" i="91" s="1"/>
  <c r="I159" i="91" l="1"/>
  <c r="I160" i="91"/>
  <c r="H159" i="91"/>
  <c r="H160" i="91"/>
  <c r="H156" i="91"/>
  <c r="H158" i="91"/>
  <c r="I156" i="91"/>
  <c r="I158" i="91"/>
  <c r="I161" i="91"/>
  <c r="I157" i="91"/>
  <c r="H161" i="91"/>
  <c r="H157" i="91"/>
  <c r="F117" i="91"/>
  <c r="E117" i="91"/>
  <c r="C117" i="91"/>
  <c r="B117" i="91"/>
  <c r="I116" i="91"/>
  <c r="H116" i="91"/>
  <c r="G116" i="91"/>
  <c r="D116" i="91"/>
  <c r="I115" i="91"/>
  <c r="H115" i="91"/>
  <c r="G115" i="91"/>
  <c r="D115" i="91"/>
  <c r="I114" i="91"/>
  <c r="H114" i="91"/>
  <c r="G114" i="91"/>
  <c r="D114" i="91"/>
  <c r="I113" i="91"/>
  <c r="H113" i="91"/>
  <c r="G113" i="91"/>
  <c r="D113" i="91"/>
  <c r="I112" i="91"/>
  <c r="H112" i="91"/>
  <c r="G112" i="91"/>
  <c r="D112" i="91"/>
  <c r="I111" i="91"/>
  <c r="H111" i="91"/>
  <c r="G111" i="91"/>
  <c r="D111" i="91"/>
  <c r="J158" i="91" l="1"/>
  <c r="J156" i="91"/>
  <c r="J159" i="91"/>
  <c r="J160" i="91"/>
  <c r="J113" i="91"/>
  <c r="J157" i="91"/>
  <c r="J115" i="91"/>
  <c r="J116" i="91"/>
  <c r="J161" i="91"/>
  <c r="J112" i="91"/>
  <c r="D117" i="91"/>
  <c r="J114" i="91"/>
  <c r="I117" i="91"/>
  <c r="G117" i="91"/>
  <c r="H117" i="91"/>
  <c r="J111" i="91"/>
  <c r="F33" i="91"/>
  <c r="E33" i="91"/>
  <c r="C33" i="91"/>
  <c r="B33" i="91"/>
  <c r="I32" i="91"/>
  <c r="H32" i="91"/>
  <c r="G32" i="91"/>
  <c r="D32" i="91"/>
  <c r="I31" i="91"/>
  <c r="H31" i="91"/>
  <c r="G31" i="91"/>
  <c r="D31" i="91"/>
  <c r="I30" i="91"/>
  <c r="H30" i="91"/>
  <c r="G30" i="91"/>
  <c r="D30" i="91"/>
  <c r="I29" i="91"/>
  <c r="H29" i="91"/>
  <c r="G29" i="91"/>
  <c r="D29" i="91"/>
  <c r="I28" i="91"/>
  <c r="H28" i="91"/>
  <c r="G28" i="91"/>
  <c r="D28" i="91"/>
  <c r="I27" i="91"/>
  <c r="H27" i="91"/>
  <c r="G27" i="91"/>
  <c r="D27" i="91"/>
  <c r="J31" i="91" l="1"/>
  <c r="J117" i="91"/>
  <c r="J32" i="91"/>
  <c r="J29" i="91"/>
  <c r="J30" i="91"/>
  <c r="D33" i="91"/>
  <c r="H33" i="91"/>
  <c r="G33" i="91"/>
  <c r="I33" i="91"/>
  <c r="J27" i="91"/>
  <c r="J28" i="91"/>
  <c r="J33" i="91" l="1"/>
  <c r="O39" i="102" l="1"/>
  <c r="P39" i="102"/>
  <c r="Q39" i="102"/>
  <c r="R39" i="102"/>
  <c r="S39" i="102"/>
  <c r="T39" i="102"/>
  <c r="U39" i="102"/>
  <c r="V39" i="102"/>
  <c r="N39" i="102"/>
  <c r="F23" i="43" l="1"/>
  <c r="C23" i="43"/>
  <c r="B23" i="43"/>
  <c r="I21" i="43"/>
  <c r="H21" i="43"/>
  <c r="G21" i="43"/>
  <c r="D21" i="43"/>
  <c r="J21" i="43" l="1"/>
  <c r="I20" i="43" l="1"/>
  <c r="H20" i="43"/>
  <c r="G20" i="43"/>
  <c r="D20" i="43"/>
  <c r="J20" i="43" l="1"/>
  <c r="I14" i="102"/>
  <c r="H14" i="102"/>
  <c r="G14" i="102"/>
  <c r="D14" i="102"/>
  <c r="J14" i="102" l="1"/>
  <c r="G247" i="91"/>
  <c r="D247" i="91"/>
  <c r="G246" i="91"/>
  <c r="D246" i="91"/>
  <c r="G245" i="91"/>
  <c r="D245" i="91"/>
  <c r="G244" i="91"/>
  <c r="D244" i="91"/>
  <c r="G243" i="91"/>
  <c r="D243" i="91"/>
  <c r="G242" i="91"/>
  <c r="D242" i="91"/>
  <c r="G238" i="91"/>
  <c r="D238" i="91"/>
  <c r="G237" i="91"/>
  <c r="D237" i="91"/>
  <c r="G236" i="91"/>
  <c r="D236" i="91"/>
  <c r="G235" i="91"/>
  <c r="D235" i="91"/>
  <c r="G234" i="91"/>
  <c r="D234" i="91"/>
  <c r="G233" i="91"/>
  <c r="D233" i="91"/>
  <c r="G219" i="91"/>
  <c r="D219" i="91"/>
  <c r="G218" i="91"/>
  <c r="D218" i="91"/>
  <c r="G217" i="91"/>
  <c r="D217" i="91"/>
  <c r="G216" i="91"/>
  <c r="D216" i="91"/>
  <c r="G215" i="91"/>
  <c r="D215" i="91"/>
  <c r="G214" i="91"/>
  <c r="D214" i="91"/>
  <c r="G209" i="91"/>
  <c r="D209" i="91"/>
  <c r="G208" i="91"/>
  <c r="D208" i="91"/>
  <c r="G207" i="91"/>
  <c r="D207" i="91"/>
  <c r="G206" i="91"/>
  <c r="D206" i="91"/>
  <c r="G205" i="91"/>
  <c r="D205" i="91"/>
  <c r="G204" i="91"/>
  <c r="D204" i="91"/>
  <c r="G200" i="91"/>
  <c r="D200" i="91"/>
  <c r="G199" i="91"/>
  <c r="D199" i="91"/>
  <c r="G198" i="91"/>
  <c r="D198" i="91"/>
  <c r="G197" i="91"/>
  <c r="D197" i="91"/>
  <c r="G196" i="91"/>
  <c r="D196" i="91"/>
  <c r="G195" i="91"/>
  <c r="D195" i="91"/>
  <c r="G191" i="91"/>
  <c r="D191" i="91"/>
  <c r="G190" i="91"/>
  <c r="D190" i="91"/>
  <c r="G189" i="91"/>
  <c r="D189" i="91"/>
  <c r="G188" i="91"/>
  <c r="D188" i="91"/>
  <c r="G187" i="91"/>
  <c r="D187" i="91"/>
  <c r="G186" i="91"/>
  <c r="D186" i="91"/>
  <c r="G182" i="91"/>
  <c r="D182" i="91"/>
  <c r="G181" i="91"/>
  <c r="D181" i="91"/>
  <c r="G180" i="91"/>
  <c r="D180" i="91"/>
  <c r="G179" i="91"/>
  <c r="D179" i="91"/>
  <c r="G178" i="91"/>
  <c r="D178" i="91"/>
  <c r="G177" i="91"/>
  <c r="D177" i="91"/>
  <c r="G173" i="91"/>
  <c r="D173" i="91"/>
  <c r="G172" i="91"/>
  <c r="D172" i="91"/>
  <c r="G171" i="91"/>
  <c r="D171" i="91"/>
  <c r="G170" i="91"/>
  <c r="D170" i="91"/>
  <c r="G169" i="91"/>
  <c r="D169" i="91"/>
  <c r="G168" i="91"/>
  <c r="D168" i="91"/>
  <c r="G151" i="91"/>
  <c r="D151" i="91"/>
  <c r="G150" i="91"/>
  <c r="D150" i="91"/>
  <c r="G149" i="91"/>
  <c r="D149" i="91"/>
  <c r="G148" i="91"/>
  <c r="D148" i="91"/>
  <c r="G147" i="91"/>
  <c r="D147" i="91"/>
  <c r="G146" i="91"/>
  <c r="D146" i="91"/>
  <c r="G142" i="91"/>
  <c r="D142" i="91"/>
  <c r="G141" i="91"/>
  <c r="D141" i="91"/>
  <c r="G140" i="91"/>
  <c r="D140" i="91"/>
  <c r="G139" i="91"/>
  <c r="D139" i="91"/>
  <c r="G138" i="91"/>
  <c r="D138" i="91"/>
  <c r="G137" i="91"/>
  <c r="D137" i="91"/>
  <c r="G125" i="91"/>
  <c r="D125" i="91"/>
  <c r="G124" i="91"/>
  <c r="D124" i="91"/>
  <c r="G123" i="91"/>
  <c r="D123" i="91"/>
  <c r="G122" i="91"/>
  <c r="D122" i="91"/>
  <c r="G121" i="91"/>
  <c r="D121" i="91"/>
  <c r="G120" i="91"/>
  <c r="D120" i="91"/>
  <c r="G107" i="91"/>
  <c r="D107" i="91"/>
  <c r="G106" i="91"/>
  <c r="D106" i="91"/>
  <c r="G105" i="91"/>
  <c r="D105" i="91"/>
  <c r="G104" i="91"/>
  <c r="D104" i="91"/>
  <c r="G103" i="91"/>
  <c r="D103" i="91"/>
  <c r="G102" i="91"/>
  <c r="D102" i="91"/>
  <c r="G99" i="91"/>
  <c r="D99" i="91"/>
  <c r="G98" i="91"/>
  <c r="D98" i="91"/>
  <c r="G97" i="91"/>
  <c r="D97" i="91"/>
  <c r="G96" i="91"/>
  <c r="D96" i="91"/>
  <c r="G95" i="91"/>
  <c r="D95" i="91"/>
  <c r="G94" i="91"/>
  <c r="D94" i="91"/>
  <c r="G91" i="91"/>
  <c r="D91" i="91"/>
  <c r="G90" i="91"/>
  <c r="D90" i="91"/>
  <c r="G89" i="91"/>
  <c r="D89" i="91"/>
  <c r="G88" i="91"/>
  <c r="D88" i="91"/>
  <c r="G87" i="91"/>
  <c r="D87" i="91"/>
  <c r="G86" i="91"/>
  <c r="D86" i="91"/>
  <c r="G83" i="91"/>
  <c r="D83" i="91"/>
  <c r="G82" i="91"/>
  <c r="D82" i="91"/>
  <c r="G81" i="91"/>
  <c r="D81" i="91"/>
  <c r="G80" i="91"/>
  <c r="D80" i="91"/>
  <c r="G79" i="91"/>
  <c r="D79" i="91"/>
  <c r="G78" i="91"/>
  <c r="D78" i="91"/>
  <c r="G74" i="91"/>
  <c r="D74" i="91"/>
  <c r="G73" i="91"/>
  <c r="D73" i="91"/>
  <c r="G72" i="91"/>
  <c r="D72" i="91"/>
  <c r="G71" i="91"/>
  <c r="D71" i="91"/>
  <c r="G70" i="91"/>
  <c r="D70" i="91"/>
  <c r="G69" i="91"/>
  <c r="D69" i="91"/>
  <c r="G66" i="91"/>
  <c r="D66" i="91"/>
  <c r="G65" i="91"/>
  <c r="D65" i="91"/>
  <c r="G64" i="91"/>
  <c r="D64" i="91"/>
  <c r="G63" i="91"/>
  <c r="D63" i="91"/>
  <c r="G62" i="91"/>
  <c r="D62" i="91"/>
  <c r="G61" i="91"/>
  <c r="D61" i="91"/>
  <c r="G58" i="91"/>
  <c r="D58" i="91"/>
  <c r="G57" i="91"/>
  <c r="D57" i="91"/>
  <c r="G56" i="91"/>
  <c r="D56" i="91"/>
  <c r="G55" i="91"/>
  <c r="D55" i="91"/>
  <c r="G54" i="91"/>
  <c r="D54" i="91"/>
  <c r="G53" i="91"/>
  <c r="D53" i="91"/>
  <c r="G50" i="91"/>
  <c r="D50" i="91"/>
  <c r="G49" i="91"/>
  <c r="D49" i="91"/>
  <c r="G48" i="91"/>
  <c r="D48" i="91"/>
  <c r="G47" i="91"/>
  <c r="D47" i="91"/>
  <c r="G46" i="91"/>
  <c r="D46" i="91"/>
  <c r="G45" i="91"/>
  <c r="D45" i="91"/>
  <c r="G41" i="91"/>
  <c r="D41" i="91"/>
  <c r="G40" i="91"/>
  <c r="D40" i="91"/>
  <c r="G39" i="91"/>
  <c r="D39" i="91"/>
  <c r="G38" i="91"/>
  <c r="D38" i="91"/>
  <c r="G37" i="91"/>
  <c r="D37" i="91"/>
  <c r="G36" i="91"/>
  <c r="D36" i="91"/>
  <c r="K168" i="39" l="1"/>
  <c r="J168" i="39"/>
  <c r="I168" i="39"/>
  <c r="H168" i="39"/>
  <c r="G168" i="39"/>
  <c r="F168" i="39"/>
  <c r="E168" i="39"/>
  <c r="D168" i="39"/>
  <c r="C168" i="39"/>
  <c r="B168" i="39"/>
  <c r="M167" i="39"/>
  <c r="L167" i="39"/>
  <c r="M166" i="39"/>
  <c r="L166" i="39"/>
  <c r="M165" i="39"/>
  <c r="L165" i="39"/>
  <c r="M164" i="39"/>
  <c r="L164" i="39"/>
  <c r="M163" i="39"/>
  <c r="L163" i="39"/>
  <c r="N163" i="39" s="1"/>
  <c r="M162" i="39"/>
  <c r="L162" i="39"/>
  <c r="N162" i="39" s="1"/>
  <c r="M161" i="39"/>
  <c r="L161" i="39"/>
  <c r="M160" i="39"/>
  <c r="L160" i="39"/>
  <c r="M159" i="39"/>
  <c r="L159" i="39"/>
  <c r="M158" i="39"/>
  <c r="L158" i="39"/>
  <c r="N158" i="39" s="1"/>
  <c r="M157" i="39"/>
  <c r="L157" i="39"/>
  <c r="K154" i="39"/>
  <c r="J154" i="39"/>
  <c r="I154" i="39"/>
  <c r="H154" i="39"/>
  <c r="G154" i="39"/>
  <c r="F154" i="39"/>
  <c r="E154" i="39"/>
  <c r="D154" i="39"/>
  <c r="C154" i="39"/>
  <c r="B154" i="39"/>
  <c r="M153" i="39"/>
  <c r="L153" i="39"/>
  <c r="M152" i="39"/>
  <c r="L152" i="39"/>
  <c r="M151" i="39"/>
  <c r="L151" i="39"/>
  <c r="M150" i="39"/>
  <c r="L150" i="39"/>
  <c r="M149" i="39"/>
  <c r="L149" i="39"/>
  <c r="N149" i="39" s="1"/>
  <c r="M148" i="39"/>
  <c r="L148" i="39"/>
  <c r="M147" i="39"/>
  <c r="L147" i="39"/>
  <c r="M146" i="39"/>
  <c r="L146" i="39"/>
  <c r="N146" i="39" s="1"/>
  <c r="M145" i="39"/>
  <c r="L145" i="39"/>
  <c r="M144" i="39"/>
  <c r="L144" i="39"/>
  <c r="M143" i="39"/>
  <c r="L143" i="39"/>
  <c r="K139" i="39"/>
  <c r="J139" i="39"/>
  <c r="I139" i="39"/>
  <c r="H139" i="39"/>
  <c r="G139" i="39"/>
  <c r="F139" i="39"/>
  <c r="E139" i="39"/>
  <c r="D139" i="39"/>
  <c r="C139" i="39"/>
  <c r="B139" i="39"/>
  <c r="M138" i="39"/>
  <c r="L138" i="39"/>
  <c r="M137" i="39"/>
  <c r="L137" i="39"/>
  <c r="M136" i="39"/>
  <c r="L136" i="39"/>
  <c r="M135" i="39"/>
  <c r="L135" i="39"/>
  <c r="M134" i="39"/>
  <c r="L134" i="39"/>
  <c r="N134" i="39" s="1"/>
  <c r="M133" i="39"/>
  <c r="L133" i="39"/>
  <c r="M132" i="39"/>
  <c r="L132" i="39"/>
  <c r="M131" i="39"/>
  <c r="L131" i="39"/>
  <c r="M130" i="39"/>
  <c r="L130" i="39"/>
  <c r="M129" i="39"/>
  <c r="L129" i="39"/>
  <c r="M128" i="39"/>
  <c r="L128" i="39"/>
  <c r="K125" i="39"/>
  <c r="J125" i="39"/>
  <c r="I125" i="39"/>
  <c r="H125" i="39"/>
  <c r="G125" i="39"/>
  <c r="F125" i="39"/>
  <c r="E125" i="39"/>
  <c r="D125" i="39"/>
  <c r="C125" i="39"/>
  <c r="B125" i="39"/>
  <c r="M124" i="39"/>
  <c r="L124" i="39"/>
  <c r="M123" i="39"/>
  <c r="L123" i="39"/>
  <c r="M122" i="39"/>
  <c r="L122" i="39"/>
  <c r="M121" i="39"/>
  <c r="L121" i="39"/>
  <c r="M120" i="39"/>
  <c r="L120" i="39"/>
  <c r="N120" i="39" s="1"/>
  <c r="M119" i="39"/>
  <c r="L119" i="39"/>
  <c r="N119" i="39" s="1"/>
  <c r="M118" i="39"/>
  <c r="L118" i="39"/>
  <c r="M117" i="39"/>
  <c r="L117" i="39"/>
  <c r="N117" i="39" s="1"/>
  <c r="M116" i="39"/>
  <c r="L116" i="39"/>
  <c r="N116" i="39" s="1"/>
  <c r="M115" i="39"/>
  <c r="L115" i="39"/>
  <c r="M114" i="39"/>
  <c r="L114" i="39"/>
  <c r="K112" i="39"/>
  <c r="J112" i="39"/>
  <c r="I112" i="39"/>
  <c r="H112" i="39"/>
  <c r="G112" i="39"/>
  <c r="F112" i="39"/>
  <c r="E112" i="39"/>
  <c r="D112" i="39"/>
  <c r="C112" i="39"/>
  <c r="B112" i="39"/>
  <c r="M111" i="39"/>
  <c r="L111" i="39"/>
  <c r="M110" i="39"/>
  <c r="L110" i="39"/>
  <c r="M109" i="39"/>
  <c r="L109" i="39"/>
  <c r="M108" i="39"/>
  <c r="L108" i="39"/>
  <c r="M107" i="39"/>
  <c r="L107" i="39"/>
  <c r="M106" i="39"/>
  <c r="L106" i="39"/>
  <c r="N106" i="39" s="1"/>
  <c r="M105" i="39"/>
  <c r="L105" i="39"/>
  <c r="M104" i="39"/>
  <c r="L104" i="39"/>
  <c r="N104" i="39" s="1"/>
  <c r="M103" i="39"/>
  <c r="L103" i="39"/>
  <c r="M102" i="39"/>
  <c r="L102" i="39"/>
  <c r="M101" i="39"/>
  <c r="L101" i="39"/>
  <c r="N108" i="39" l="1"/>
  <c r="N122" i="39"/>
  <c r="N151" i="39"/>
  <c r="N157" i="39"/>
  <c r="N135" i="39"/>
  <c r="N136" i="39"/>
  <c r="N121" i="39"/>
  <c r="N107" i="39"/>
  <c r="N160" i="39"/>
  <c r="N105" i="39"/>
  <c r="N166" i="39"/>
  <c r="N145" i="39"/>
  <c r="N137" i="39"/>
  <c r="N123" i="39"/>
  <c r="N165" i="39"/>
  <c r="N115" i="39"/>
  <c r="N152" i="39"/>
  <c r="N159" i="39"/>
  <c r="N118" i="39"/>
  <c r="N147" i="39"/>
  <c r="N161" i="39"/>
  <c r="N150" i="39"/>
  <c r="N164" i="39"/>
  <c r="N167" i="39"/>
  <c r="M168" i="39"/>
  <c r="N153" i="39"/>
  <c r="N144" i="39"/>
  <c r="N148" i="39"/>
  <c r="L154" i="39"/>
  <c r="N131" i="39"/>
  <c r="N130" i="39"/>
  <c r="N132" i="39"/>
  <c r="N129" i="39"/>
  <c r="N133" i="39"/>
  <c r="N138" i="39"/>
  <c r="M139" i="39"/>
  <c r="L139" i="39"/>
  <c r="N124" i="39"/>
  <c r="L125" i="39"/>
  <c r="L112" i="39"/>
  <c r="N109" i="39"/>
  <c r="N103" i="39"/>
  <c r="N110" i="39"/>
  <c r="M112" i="39"/>
  <c r="N111" i="39"/>
  <c r="L168" i="39"/>
  <c r="N143" i="39"/>
  <c r="M154" i="39"/>
  <c r="N128" i="39"/>
  <c r="M125" i="39"/>
  <c r="N114" i="39"/>
  <c r="N102" i="39"/>
  <c r="N101" i="39"/>
  <c r="N112" i="39" l="1"/>
  <c r="N168" i="39"/>
  <c r="N154" i="39"/>
  <c r="N139" i="39"/>
  <c r="N125" i="39"/>
  <c r="L121" i="121" l="1"/>
  <c r="D141" i="121" s="1"/>
  <c r="K121" i="121"/>
  <c r="C141" i="121" s="1"/>
  <c r="H85" i="120" l="1"/>
  <c r="E85" i="120"/>
  <c r="H91" i="120"/>
  <c r="H96" i="120"/>
  <c r="H97" i="120"/>
  <c r="H98" i="120"/>
  <c r="H99" i="120"/>
  <c r="H100" i="120"/>
  <c r="E91" i="120"/>
  <c r="E96" i="120"/>
  <c r="E97" i="120"/>
  <c r="E98" i="120"/>
  <c r="E99" i="120"/>
  <c r="E100" i="120"/>
  <c r="E42" i="120" l="1"/>
  <c r="E43" i="120"/>
  <c r="E46" i="120"/>
  <c r="E47" i="120"/>
  <c r="E48" i="120"/>
  <c r="J48" i="120"/>
  <c r="I48" i="120"/>
  <c r="H48" i="120"/>
  <c r="J47" i="120"/>
  <c r="I47" i="120"/>
  <c r="H47" i="120"/>
  <c r="J46" i="120"/>
  <c r="I46" i="120"/>
  <c r="H46" i="120"/>
  <c r="J43" i="120"/>
  <c r="I43" i="120"/>
  <c r="H43" i="120"/>
  <c r="J42" i="120"/>
  <c r="I42" i="120"/>
  <c r="H42" i="120"/>
  <c r="E41" i="120"/>
  <c r="E40" i="120"/>
  <c r="E25" i="120"/>
  <c r="J41" i="120"/>
  <c r="I41" i="120"/>
  <c r="H41" i="120"/>
  <c r="J40" i="120"/>
  <c r="I40" i="120"/>
  <c r="H40" i="120"/>
  <c r="J25" i="120"/>
  <c r="I25" i="120"/>
  <c r="H25" i="120"/>
  <c r="J23" i="120"/>
  <c r="I23" i="120"/>
  <c r="H23" i="120"/>
  <c r="E23" i="120"/>
  <c r="J24" i="120"/>
  <c r="I24" i="120"/>
  <c r="H24" i="120"/>
  <c r="E24" i="120"/>
  <c r="K42" i="120" l="1"/>
  <c r="K47" i="120"/>
  <c r="K46" i="120"/>
  <c r="K43" i="120"/>
  <c r="K48" i="120"/>
  <c r="K40" i="120"/>
  <c r="K25" i="120"/>
  <c r="K41" i="120"/>
  <c r="K24" i="120"/>
  <c r="K23" i="120"/>
  <c r="D29" i="93" l="1"/>
  <c r="C11" i="12"/>
  <c r="D11" i="12"/>
  <c r="E11" i="12"/>
  <c r="F11" i="12"/>
  <c r="G11" i="12"/>
  <c r="H11" i="12"/>
  <c r="N44" i="57"/>
  <c r="N43" i="57"/>
  <c r="K28" i="19" l="1"/>
  <c r="J28" i="19"/>
  <c r="F25" i="91" l="1"/>
  <c r="E25" i="91"/>
  <c r="C25" i="91"/>
  <c r="B25" i="91"/>
  <c r="I24" i="91"/>
  <c r="H24" i="91"/>
  <c r="G24" i="91"/>
  <c r="D24" i="91"/>
  <c r="I23" i="91"/>
  <c r="H23" i="91"/>
  <c r="G23" i="91"/>
  <c r="D23" i="91"/>
  <c r="I22" i="91"/>
  <c r="H22" i="91"/>
  <c r="G22" i="91"/>
  <c r="D22" i="91"/>
  <c r="I21" i="91"/>
  <c r="H21" i="91"/>
  <c r="G21" i="91"/>
  <c r="D21" i="91"/>
  <c r="I20" i="91"/>
  <c r="H20" i="91"/>
  <c r="G20" i="91"/>
  <c r="D20" i="91"/>
  <c r="I19" i="91"/>
  <c r="H19" i="91"/>
  <c r="G19" i="91"/>
  <c r="D19" i="91"/>
  <c r="J20" i="91" l="1"/>
  <c r="J24" i="91"/>
  <c r="J22" i="91"/>
  <c r="J23" i="91"/>
  <c r="D25" i="91"/>
  <c r="H25" i="91"/>
  <c r="G25" i="91"/>
  <c r="J19" i="91"/>
  <c r="I25" i="91"/>
  <c r="J21" i="91"/>
  <c r="E251" i="91"/>
  <c r="J25" i="91" l="1"/>
  <c r="F248" i="91"/>
  <c r="E248" i="91"/>
  <c r="C248" i="91"/>
  <c r="B248" i="91"/>
  <c r="I247" i="91"/>
  <c r="H247" i="91"/>
  <c r="I246" i="91"/>
  <c r="H246" i="91"/>
  <c r="I245" i="91"/>
  <c r="H245" i="91"/>
  <c r="I244" i="91"/>
  <c r="H244" i="91"/>
  <c r="I243" i="91"/>
  <c r="H243" i="91"/>
  <c r="I242" i="91"/>
  <c r="H242" i="91"/>
  <c r="F239" i="91"/>
  <c r="E239" i="91"/>
  <c r="C239" i="91"/>
  <c r="B239" i="91"/>
  <c r="I238" i="91"/>
  <c r="H238" i="91"/>
  <c r="I237" i="91"/>
  <c r="H237" i="91"/>
  <c r="I236" i="91"/>
  <c r="H236" i="91"/>
  <c r="J236" i="91" s="1"/>
  <c r="D239" i="91"/>
  <c r="I235" i="91"/>
  <c r="H235" i="91"/>
  <c r="I234" i="91"/>
  <c r="H234" i="91"/>
  <c r="I233" i="91"/>
  <c r="H233" i="91"/>
  <c r="F230" i="91"/>
  <c r="E230" i="91"/>
  <c r="C230" i="91"/>
  <c r="B230" i="91"/>
  <c r="I229" i="91"/>
  <c r="H229" i="91"/>
  <c r="G229" i="91"/>
  <c r="D229" i="91"/>
  <c r="I228" i="91"/>
  <c r="H228" i="91"/>
  <c r="G228" i="91"/>
  <c r="D228" i="91"/>
  <c r="I227" i="91"/>
  <c r="H227" i="91"/>
  <c r="G227" i="91"/>
  <c r="D227" i="91"/>
  <c r="I226" i="91"/>
  <c r="H226" i="91"/>
  <c r="G226" i="91"/>
  <c r="D226" i="91"/>
  <c r="I225" i="91"/>
  <c r="H225" i="91"/>
  <c r="G225" i="91"/>
  <c r="D225" i="91"/>
  <c r="I224" i="91"/>
  <c r="H224" i="91"/>
  <c r="G224" i="91"/>
  <c r="D224" i="91"/>
  <c r="F220" i="91"/>
  <c r="E220" i="91"/>
  <c r="C220" i="91"/>
  <c r="B220" i="91"/>
  <c r="I219" i="91"/>
  <c r="H219" i="91"/>
  <c r="I218" i="91"/>
  <c r="H218" i="91"/>
  <c r="I217" i="91"/>
  <c r="H217" i="91"/>
  <c r="I216" i="91"/>
  <c r="H216" i="91"/>
  <c r="I215" i="91"/>
  <c r="H215" i="91"/>
  <c r="I214" i="91"/>
  <c r="H214" i="91"/>
  <c r="F210" i="91"/>
  <c r="E210" i="91"/>
  <c r="C210" i="91"/>
  <c r="B210" i="91"/>
  <c r="I209" i="91"/>
  <c r="H209" i="91"/>
  <c r="I208" i="91"/>
  <c r="H208" i="91"/>
  <c r="I207" i="91"/>
  <c r="H207" i="91"/>
  <c r="I206" i="91"/>
  <c r="H206" i="91"/>
  <c r="I205" i="91"/>
  <c r="H205" i="91"/>
  <c r="I204" i="91"/>
  <c r="H204" i="91"/>
  <c r="F201" i="91"/>
  <c r="E201" i="91"/>
  <c r="C201" i="91"/>
  <c r="B201" i="91"/>
  <c r="I200" i="91"/>
  <c r="H200" i="91"/>
  <c r="I199" i="91"/>
  <c r="H199" i="91"/>
  <c r="I198" i="91"/>
  <c r="H198" i="91"/>
  <c r="I197" i="91"/>
  <c r="H197" i="91"/>
  <c r="I196" i="91"/>
  <c r="H196" i="91"/>
  <c r="I195" i="91"/>
  <c r="H195" i="91"/>
  <c r="F192" i="91"/>
  <c r="E192" i="91"/>
  <c r="C192" i="91"/>
  <c r="B192" i="91"/>
  <c r="I191" i="91"/>
  <c r="H191" i="91"/>
  <c r="I190" i="91"/>
  <c r="H190" i="91"/>
  <c r="I189" i="91"/>
  <c r="H189" i="91"/>
  <c r="I188" i="91"/>
  <c r="H188" i="91"/>
  <c r="I187" i="91"/>
  <c r="H187" i="91"/>
  <c r="I186" i="91"/>
  <c r="H186" i="91"/>
  <c r="F183" i="91"/>
  <c r="E183" i="91"/>
  <c r="C183" i="91"/>
  <c r="B183" i="91"/>
  <c r="I182" i="91"/>
  <c r="H182" i="91"/>
  <c r="I181" i="91"/>
  <c r="H181" i="91"/>
  <c r="I180" i="91"/>
  <c r="H180" i="91"/>
  <c r="I179" i="91"/>
  <c r="H179" i="91"/>
  <c r="I178" i="91"/>
  <c r="H178" i="91"/>
  <c r="I177" i="91"/>
  <c r="H177" i="91"/>
  <c r="F174" i="91"/>
  <c r="E174" i="91"/>
  <c r="C174" i="91"/>
  <c r="B174" i="91"/>
  <c r="I173" i="91"/>
  <c r="H173" i="91"/>
  <c r="I172" i="91"/>
  <c r="H172" i="91"/>
  <c r="I171" i="91"/>
  <c r="H171" i="91"/>
  <c r="I170" i="91"/>
  <c r="H170" i="91"/>
  <c r="I169" i="91"/>
  <c r="H169" i="91"/>
  <c r="I168" i="91"/>
  <c r="H168" i="91"/>
  <c r="D174" i="91"/>
  <c r="F126" i="91"/>
  <c r="E126" i="91"/>
  <c r="C126" i="91"/>
  <c r="B126" i="91"/>
  <c r="I125" i="91"/>
  <c r="H125" i="91"/>
  <c r="I124" i="91"/>
  <c r="H124" i="91"/>
  <c r="I123" i="91"/>
  <c r="H123" i="91"/>
  <c r="I122" i="91"/>
  <c r="H122" i="91"/>
  <c r="I121" i="91"/>
  <c r="H121" i="91"/>
  <c r="I120" i="91"/>
  <c r="H120" i="91"/>
  <c r="F108" i="91"/>
  <c r="E108" i="91"/>
  <c r="C108" i="91"/>
  <c r="B108" i="91"/>
  <c r="I107" i="91"/>
  <c r="H107" i="91"/>
  <c r="I106" i="91"/>
  <c r="H106" i="91"/>
  <c r="I105" i="91"/>
  <c r="H105" i="91"/>
  <c r="I104" i="91"/>
  <c r="H104" i="91"/>
  <c r="I103" i="91"/>
  <c r="H103" i="91"/>
  <c r="I102" i="91"/>
  <c r="H102" i="91"/>
  <c r="F100" i="91"/>
  <c r="E100" i="91"/>
  <c r="C100" i="91"/>
  <c r="B100" i="91"/>
  <c r="I99" i="91"/>
  <c r="H99" i="91"/>
  <c r="I98" i="91"/>
  <c r="H98" i="91"/>
  <c r="I97" i="91"/>
  <c r="H97" i="91"/>
  <c r="I96" i="91"/>
  <c r="H96" i="91"/>
  <c r="I95" i="91"/>
  <c r="H95" i="91"/>
  <c r="I94" i="91"/>
  <c r="F92" i="91"/>
  <c r="E92" i="91"/>
  <c r="C92" i="91"/>
  <c r="B92" i="91"/>
  <c r="I91" i="91"/>
  <c r="H91" i="91"/>
  <c r="I90" i="91"/>
  <c r="H90" i="91"/>
  <c r="I89" i="91"/>
  <c r="H89" i="91"/>
  <c r="I88" i="91"/>
  <c r="H88" i="91"/>
  <c r="I87" i="91"/>
  <c r="H87" i="91"/>
  <c r="I86" i="91"/>
  <c r="H86" i="91"/>
  <c r="F84" i="91"/>
  <c r="E84" i="91"/>
  <c r="C84" i="91"/>
  <c r="B84" i="91"/>
  <c r="I83" i="91"/>
  <c r="H83" i="91"/>
  <c r="I82" i="91"/>
  <c r="H82" i="91"/>
  <c r="I81" i="91"/>
  <c r="H81" i="91"/>
  <c r="I80" i="91"/>
  <c r="H80" i="91"/>
  <c r="I79" i="91"/>
  <c r="H79" i="91"/>
  <c r="I78" i="91"/>
  <c r="H78" i="91"/>
  <c r="D84" i="91"/>
  <c r="F75" i="91"/>
  <c r="E75" i="91"/>
  <c r="C75" i="91"/>
  <c r="B75" i="91"/>
  <c r="I74" i="91"/>
  <c r="H74" i="91"/>
  <c r="I73" i="91"/>
  <c r="H73" i="91"/>
  <c r="I72" i="91"/>
  <c r="H72" i="91"/>
  <c r="I71" i="91"/>
  <c r="H71" i="91"/>
  <c r="I70" i="91"/>
  <c r="H70" i="91"/>
  <c r="I69" i="91"/>
  <c r="H69" i="91"/>
  <c r="F67" i="91"/>
  <c r="E67" i="91"/>
  <c r="C67" i="91"/>
  <c r="B67" i="91"/>
  <c r="I66" i="91"/>
  <c r="H66" i="91"/>
  <c r="I65" i="91"/>
  <c r="H65" i="91"/>
  <c r="I64" i="91"/>
  <c r="H64" i="91"/>
  <c r="I63" i="91"/>
  <c r="H63" i="91"/>
  <c r="I62" i="91"/>
  <c r="H62" i="91"/>
  <c r="I61" i="91"/>
  <c r="H61" i="91"/>
  <c r="F59" i="91"/>
  <c r="E59" i="91"/>
  <c r="C59" i="91"/>
  <c r="B59" i="91"/>
  <c r="I58" i="91"/>
  <c r="H58" i="91"/>
  <c r="I57" i="91"/>
  <c r="H57" i="91"/>
  <c r="I56" i="91"/>
  <c r="H56" i="91"/>
  <c r="I55" i="91"/>
  <c r="H55" i="91"/>
  <c r="I54" i="91"/>
  <c r="H54" i="91"/>
  <c r="I53" i="91"/>
  <c r="H53" i="91"/>
  <c r="D59" i="91"/>
  <c r="F51" i="91"/>
  <c r="E51" i="91"/>
  <c r="C51" i="91"/>
  <c r="B51" i="91"/>
  <c r="I50" i="91"/>
  <c r="H50" i="91"/>
  <c r="I49" i="91"/>
  <c r="H49" i="91"/>
  <c r="I48" i="91"/>
  <c r="H48" i="91"/>
  <c r="I47" i="91"/>
  <c r="H47" i="91"/>
  <c r="I46" i="91"/>
  <c r="H46" i="91"/>
  <c r="I45" i="91"/>
  <c r="H45" i="91"/>
  <c r="J225" i="91" l="1"/>
  <c r="J233" i="91"/>
  <c r="J198" i="91"/>
  <c r="J124" i="91"/>
  <c r="J78" i="91"/>
  <c r="J121" i="91"/>
  <c r="J199" i="91"/>
  <c r="J169" i="91"/>
  <c r="J173" i="91"/>
  <c r="J200" i="91"/>
  <c r="J228" i="91"/>
  <c r="J179" i="91"/>
  <c r="J214" i="91"/>
  <c r="J88" i="91"/>
  <c r="J103" i="91"/>
  <c r="J65" i="91"/>
  <c r="J73" i="91"/>
  <c r="J47" i="91"/>
  <c r="J97" i="91"/>
  <c r="J217" i="91"/>
  <c r="J206" i="91"/>
  <c r="J178" i="91"/>
  <c r="J170" i="91"/>
  <c r="J122" i="91"/>
  <c r="J102" i="91"/>
  <c r="J87" i="91"/>
  <c r="J82" i="91"/>
  <c r="H84" i="91"/>
  <c r="J62" i="91"/>
  <c r="J66" i="91"/>
  <c r="J54" i="91"/>
  <c r="J55" i="91"/>
  <c r="J56" i="91"/>
  <c r="J53" i="91"/>
  <c r="D92" i="91"/>
  <c r="J89" i="91"/>
  <c r="J98" i="91"/>
  <c r="J107" i="91"/>
  <c r="J171" i="91"/>
  <c r="J181" i="91"/>
  <c r="J187" i="91"/>
  <c r="J191" i="91"/>
  <c r="J197" i="91"/>
  <c r="J207" i="91"/>
  <c r="J218" i="91"/>
  <c r="J229" i="91"/>
  <c r="J245" i="91"/>
  <c r="J48" i="91"/>
  <c r="J57" i="91"/>
  <c r="H92" i="91"/>
  <c r="G210" i="91"/>
  <c r="D51" i="91"/>
  <c r="I92" i="91"/>
  <c r="J90" i="91"/>
  <c r="J104" i="91"/>
  <c r="J172" i="91"/>
  <c r="J182" i="91"/>
  <c r="J188" i="91"/>
  <c r="J215" i="91"/>
  <c r="J219" i="91"/>
  <c r="J226" i="91"/>
  <c r="J246" i="91"/>
  <c r="D201" i="91"/>
  <c r="H108" i="91"/>
  <c r="J205" i="91"/>
  <c r="J227" i="91"/>
  <c r="D108" i="91"/>
  <c r="D192" i="91"/>
  <c r="D230" i="91"/>
  <c r="G230" i="91"/>
  <c r="D67" i="91"/>
  <c r="J79" i="91"/>
  <c r="H230" i="91"/>
  <c r="J106" i="91"/>
  <c r="I230" i="91"/>
  <c r="J80" i="91"/>
  <c r="D183" i="91"/>
  <c r="G92" i="91"/>
  <c r="J83" i="91"/>
  <c r="J81" i="91"/>
  <c r="G84" i="91"/>
  <c r="J58" i="91"/>
  <c r="G59" i="91"/>
  <c r="H59" i="91"/>
  <c r="H67" i="91"/>
  <c r="J64" i="91"/>
  <c r="J63" i="91"/>
  <c r="I67" i="91"/>
  <c r="G67" i="91"/>
  <c r="J125" i="91"/>
  <c r="D126" i="91"/>
  <c r="H126" i="91"/>
  <c r="J123" i="91"/>
  <c r="I126" i="91"/>
  <c r="G126" i="91"/>
  <c r="J105" i="91"/>
  <c r="G108" i="91"/>
  <c r="J72" i="91"/>
  <c r="J71" i="91"/>
  <c r="J70" i="91"/>
  <c r="I75" i="91"/>
  <c r="D75" i="91"/>
  <c r="J74" i="91"/>
  <c r="G75" i="91"/>
  <c r="H75" i="91"/>
  <c r="J91" i="91"/>
  <c r="J50" i="91"/>
  <c r="J49" i="91"/>
  <c r="H51" i="91"/>
  <c r="I51" i="91"/>
  <c r="G51" i="91"/>
  <c r="J46" i="91"/>
  <c r="I100" i="91"/>
  <c r="J96" i="91"/>
  <c r="J95" i="91"/>
  <c r="G100" i="91"/>
  <c r="J99" i="91"/>
  <c r="D100" i="91"/>
  <c r="H100" i="91"/>
  <c r="J237" i="91"/>
  <c r="J235" i="91"/>
  <c r="I239" i="91"/>
  <c r="G239" i="91"/>
  <c r="J234" i="91"/>
  <c r="H239" i="91"/>
  <c r="J238" i="91"/>
  <c r="D248" i="91"/>
  <c r="J244" i="91"/>
  <c r="H248" i="91"/>
  <c r="J243" i="91"/>
  <c r="G248" i="91"/>
  <c r="J247" i="91"/>
  <c r="I248" i="91"/>
  <c r="I220" i="91"/>
  <c r="H220" i="91"/>
  <c r="G220" i="91"/>
  <c r="D220" i="91"/>
  <c r="D210" i="91"/>
  <c r="J208" i="91"/>
  <c r="H210" i="91"/>
  <c r="I210" i="91"/>
  <c r="J209" i="91"/>
  <c r="J196" i="91"/>
  <c r="J195" i="91"/>
  <c r="G201" i="91"/>
  <c r="H201" i="91"/>
  <c r="I192" i="91"/>
  <c r="J190" i="91"/>
  <c r="J189" i="91"/>
  <c r="H192" i="91"/>
  <c r="G192" i="91"/>
  <c r="J180" i="91"/>
  <c r="G183" i="91"/>
  <c r="H183" i="91"/>
  <c r="I183" i="91"/>
  <c r="G174" i="91"/>
  <c r="H174" i="91"/>
  <c r="I174" i="91"/>
  <c r="J242" i="91"/>
  <c r="J224" i="91"/>
  <c r="J216" i="91"/>
  <c r="J204" i="91"/>
  <c r="I201" i="91"/>
  <c r="J186" i="91"/>
  <c r="J177" i="91"/>
  <c r="J168" i="91"/>
  <c r="J120" i="91"/>
  <c r="I108" i="91"/>
  <c r="J94" i="91"/>
  <c r="J86" i="91"/>
  <c r="I84" i="91"/>
  <c r="J69" i="91"/>
  <c r="J61" i="91"/>
  <c r="I59" i="91"/>
  <c r="J45" i="91"/>
  <c r="J108" i="91" l="1"/>
  <c r="J220" i="91"/>
  <c r="J201" i="91"/>
  <c r="J59" i="91"/>
  <c r="J230" i="91"/>
  <c r="J174" i="91"/>
  <c r="J183" i="91"/>
  <c r="J192" i="91"/>
  <c r="J84" i="91"/>
  <c r="J67" i="91"/>
  <c r="J126" i="91"/>
  <c r="J75" i="91"/>
  <c r="J92" i="91"/>
  <c r="J51" i="91"/>
  <c r="J100" i="91"/>
  <c r="J239" i="91"/>
  <c r="J248" i="91"/>
  <c r="J210" i="91"/>
  <c r="I17" i="102"/>
  <c r="H17" i="102"/>
  <c r="G17" i="102"/>
  <c r="D17" i="102"/>
  <c r="J17" i="102" l="1"/>
  <c r="Z21" i="39" l="1"/>
  <c r="Y21" i="39"/>
  <c r="X21" i="39"/>
  <c r="W21" i="39"/>
  <c r="V21" i="39"/>
  <c r="U21" i="39"/>
  <c r="T21" i="39"/>
  <c r="S21" i="39"/>
  <c r="R21" i="39"/>
  <c r="Q21" i="39"/>
  <c r="AB20" i="39"/>
  <c r="AA20" i="39"/>
  <c r="AB19" i="39"/>
  <c r="AA19" i="39"/>
  <c r="AB18" i="39"/>
  <c r="AA18" i="39"/>
  <c r="AB17" i="39"/>
  <c r="AA17" i="39"/>
  <c r="AB16" i="39"/>
  <c r="AA16" i="39"/>
  <c r="AB15" i="39"/>
  <c r="AA15" i="39"/>
  <c r="AB14" i="39"/>
  <c r="AA14" i="39"/>
  <c r="AB13" i="39"/>
  <c r="AA13" i="39"/>
  <c r="AB12" i="39"/>
  <c r="AA12" i="39"/>
  <c r="AB11" i="39"/>
  <c r="AA11" i="39"/>
  <c r="AB10" i="39"/>
  <c r="AA10" i="39"/>
  <c r="AN21" i="39"/>
  <c r="AM21" i="39"/>
  <c r="AL21" i="39"/>
  <c r="AK21" i="39"/>
  <c r="AJ21" i="39"/>
  <c r="AI21" i="39"/>
  <c r="AH21" i="39"/>
  <c r="AG21" i="39"/>
  <c r="AF21" i="39"/>
  <c r="AE21" i="39"/>
  <c r="AP20" i="39"/>
  <c r="AO20" i="39"/>
  <c r="AP19" i="39"/>
  <c r="AO19" i="39"/>
  <c r="AP18" i="39"/>
  <c r="AO18" i="39"/>
  <c r="AP17" i="39"/>
  <c r="AO17" i="39"/>
  <c r="AP16" i="39"/>
  <c r="AO16" i="39"/>
  <c r="AP15" i="39"/>
  <c r="AO15" i="39"/>
  <c r="AQ15" i="39" s="1"/>
  <c r="AP14" i="39"/>
  <c r="AO14" i="39"/>
  <c r="AP13" i="39"/>
  <c r="AO13" i="39"/>
  <c r="AP12" i="39"/>
  <c r="AO12" i="39"/>
  <c r="AP11" i="39"/>
  <c r="AO11" i="39"/>
  <c r="AP10" i="39"/>
  <c r="AO10" i="39"/>
  <c r="AC18" i="39" l="1"/>
  <c r="AC16" i="39"/>
  <c r="AC17" i="39"/>
  <c r="AC12" i="39"/>
  <c r="AQ13" i="39"/>
  <c r="AQ20" i="39"/>
  <c r="AP21" i="39"/>
  <c r="AO21" i="39"/>
  <c r="AC20" i="39"/>
  <c r="AC11" i="39"/>
  <c r="AC15" i="39"/>
  <c r="AC19" i="39"/>
  <c r="AC13" i="39"/>
  <c r="AQ18" i="39"/>
  <c r="AA21" i="39"/>
  <c r="AC14" i="39"/>
  <c r="AC10" i="39"/>
  <c r="AB21" i="39"/>
  <c r="AQ19" i="39"/>
  <c r="AQ12" i="39"/>
  <c r="AQ16" i="39"/>
  <c r="AQ10" i="39"/>
  <c r="AQ17" i="39"/>
  <c r="AQ14" i="39"/>
  <c r="AQ11" i="39"/>
  <c r="AQ21" i="39" l="1"/>
  <c r="AC21" i="39"/>
  <c r="O17" i="113" l="1"/>
  <c r="N17" i="113"/>
  <c r="I22" i="43" l="1"/>
  <c r="H22" i="43"/>
  <c r="G22" i="43"/>
  <c r="D22" i="43"/>
  <c r="J22" i="43" l="1"/>
  <c r="D145" i="121"/>
  <c r="D144" i="121"/>
  <c r="H103" i="120" l="1"/>
  <c r="E103" i="120"/>
  <c r="H102" i="120"/>
  <c r="E102" i="120"/>
  <c r="H82" i="120"/>
  <c r="E82" i="120"/>
  <c r="J13" i="120" l="1"/>
  <c r="I13" i="120"/>
  <c r="H13" i="120"/>
  <c r="E13" i="120"/>
  <c r="J12" i="120"/>
  <c r="I12" i="120"/>
  <c r="H12" i="120"/>
  <c r="E12" i="120"/>
  <c r="K12" i="120" l="1"/>
  <c r="K13" i="120"/>
  <c r="G24" i="11" l="1"/>
  <c r="G23" i="11"/>
  <c r="G21" i="11"/>
  <c r="G20" i="11"/>
  <c r="G19" i="11"/>
  <c r="G16" i="11"/>
  <c r="G13" i="11"/>
  <c r="G10" i="11"/>
  <c r="F19" i="60"/>
  <c r="F18" i="60"/>
  <c r="F17" i="60"/>
  <c r="F16" i="60"/>
  <c r="G27" i="11" l="1"/>
  <c r="G25" i="11"/>
  <c r="G26" i="11"/>
  <c r="G22" i="11"/>
  <c r="B14" i="101"/>
  <c r="G28" i="11" l="1"/>
  <c r="C142" i="121" l="1"/>
  <c r="D142" i="121"/>
  <c r="D143" i="121"/>
  <c r="I16" i="102" l="1"/>
  <c r="H16" i="102"/>
  <c r="G16" i="102"/>
  <c r="D16" i="102"/>
  <c r="I19" i="43"/>
  <c r="H19" i="43"/>
  <c r="G19" i="43"/>
  <c r="D19" i="43"/>
  <c r="I18" i="43"/>
  <c r="H18" i="43"/>
  <c r="G18" i="43"/>
  <c r="D18" i="43"/>
  <c r="J18" i="43" l="1"/>
  <c r="J16" i="102"/>
  <c r="J19" i="43"/>
  <c r="CR21" i="39" l="1"/>
  <c r="CQ21" i="39"/>
  <c r="CP21" i="39"/>
  <c r="CO21" i="39"/>
  <c r="CN21" i="39"/>
  <c r="CM21" i="39"/>
  <c r="CL21" i="39"/>
  <c r="CK21" i="39"/>
  <c r="CJ21" i="39"/>
  <c r="CI21" i="39"/>
  <c r="CT20" i="39"/>
  <c r="CS20" i="39"/>
  <c r="CT19" i="39"/>
  <c r="CS19" i="39"/>
  <c r="CT18" i="39"/>
  <c r="CS18" i="39"/>
  <c r="CT17" i="39"/>
  <c r="CS17" i="39"/>
  <c r="CT16" i="39"/>
  <c r="CS16" i="39"/>
  <c r="CT15" i="39"/>
  <c r="CS15" i="39"/>
  <c r="CT14" i="39"/>
  <c r="CS14" i="39"/>
  <c r="CT13" i="39"/>
  <c r="CS13" i="39"/>
  <c r="CT12" i="39"/>
  <c r="CS12" i="39"/>
  <c r="CT11" i="39"/>
  <c r="CS11" i="39"/>
  <c r="CT10" i="39"/>
  <c r="CS10" i="39"/>
  <c r="CD21" i="39"/>
  <c r="CC21" i="39"/>
  <c r="CB21" i="39"/>
  <c r="CA21" i="39"/>
  <c r="BZ21" i="39"/>
  <c r="BY21" i="39"/>
  <c r="BX21" i="39"/>
  <c r="BW21" i="39"/>
  <c r="BV21" i="39"/>
  <c r="BU21" i="39"/>
  <c r="CF20" i="39"/>
  <c r="CE20" i="39"/>
  <c r="CF19" i="39"/>
  <c r="CE19" i="39"/>
  <c r="CG19" i="39" s="1"/>
  <c r="CF18" i="39"/>
  <c r="CE18" i="39"/>
  <c r="CF17" i="39"/>
  <c r="CE17" i="39"/>
  <c r="CF16" i="39"/>
  <c r="CE16" i="39"/>
  <c r="CF15" i="39"/>
  <c r="CE15" i="39"/>
  <c r="CF14" i="39"/>
  <c r="CE14" i="39"/>
  <c r="CF13" i="39"/>
  <c r="CE13" i="39"/>
  <c r="CF12" i="39"/>
  <c r="CE12" i="39"/>
  <c r="CF11" i="39"/>
  <c r="CE11" i="39"/>
  <c r="CG11" i="39" s="1"/>
  <c r="CF10" i="39"/>
  <c r="CE10" i="39"/>
  <c r="BP21" i="39"/>
  <c r="BO21" i="39"/>
  <c r="BN21" i="39"/>
  <c r="BM21" i="39"/>
  <c r="BL21" i="39"/>
  <c r="BK21" i="39"/>
  <c r="BJ21" i="39"/>
  <c r="BI21" i="39"/>
  <c r="BH21" i="39"/>
  <c r="BG21" i="39"/>
  <c r="BR20" i="39"/>
  <c r="BQ20" i="39"/>
  <c r="BR19" i="39"/>
  <c r="BQ19" i="39"/>
  <c r="BR18" i="39"/>
  <c r="BQ18" i="39"/>
  <c r="BS18" i="39" s="1"/>
  <c r="BR17" i="39"/>
  <c r="BQ17" i="39"/>
  <c r="BR16" i="39"/>
  <c r="BQ16" i="39"/>
  <c r="BS16" i="39" s="1"/>
  <c r="BR15" i="39"/>
  <c r="BQ15" i="39"/>
  <c r="BR14" i="39"/>
  <c r="BQ14" i="39"/>
  <c r="BR13" i="39"/>
  <c r="BQ13" i="39"/>
  <c r="BR12" i="39"/>
  <c r="BQ12" i="39"/>
  <c r="BR11" i="39"/>
  <c r="BQ11" i="39"/>
  <c r="BS11" i="39" s="1"/>
  <c r="BR10" i="39"/>
  <c r="BQ10" i="39"/>
  <c r="BB21" i="39"/>
  <c r="BA21" i="39"/>
  <c r="AZ21" i="39"/>
  <c r="AY21" i="39"/>
  <c r="AX21" i="39"/>
  <c r="AW21" i="39"/>
  <c r="AV21" i="39"/>
  <c r="AU21" i="39"/>
  <c r="AT21" i="39"/>
  <c r="AS21" i="39"/>
  <c r="BD20" i="39"/>
  <c r="BC20" i="39"/>
  <c r="BD19" i="39"/>
  <c r="BC19" i="39"/>
  <c r="BD18" i="39"/>
  <c r="BC18" i="39"/>
  <c r="BD17" i="39"/>
  <c r="BC17" i="39"/>
  <c r="BD16" i="39"/>
  <c r="BC16" i="39"/>
  <c r="BD15" i="39"/>
  <c r="BC15" i="39"/>
  <c r="BD14" i="39"/>
  <c r="BC14" i="39"/>
  <c r="BD13" i="39"/>
  <c r="BC13" i="39"/>
  <c r="BD12" i="39"/>
  <c r="BC12" i="39"/>
  <c r="BD11" i="39"/>
  <c r="BC11" i="39"/>
  <c r="BD10" i="39"/>
  <c r="BC10" i="39"/>
  <c r="CG10" i="39" l="1"/>
  <c r="CG14" i="39"/>
  <c r="BS15" i="39"/>
  <c r="CG12" i="39"/>
  <c r="CG18" i="39"/>
  <c r="CU14" i="39"/>
  <c r="CU18" i="39"/>
  <c r="CU20" i="39"/>
  <c r="BE14" i="39"/>
  <c r="BS10" i="39"/>
  <c r="CU10" i="39"/>
  <c r="BE11" i="39"/>
  <c r="BE13" i="39"/>
  <c r="BE15" i="39"/>
  <c r="BE17" i="39"/>
  <c r="BE19" i="39"/>
  <c r="BS14" i="39"/>
  <c r="CU11" i="39"/>
  <c r="BE20" i="39"/>
  <c r="CG13" i="39"/>
  <c r="CG15" i="39"/>
  <c r="CU17" i="39"/>
  <c r="BQ21" i="39"/>
  <c r="BS13" i="39"/>
  <c r="CF21" i="39"/>
  <c r="CG17" i="39"/>
  <c r="CS21" i="39"/>
  <c r="CU13" i="39"/>
  <c r="CU15" i="39"/>
  <c r="BE18" i="39"/>
  <c r="BS12" i="39"/>
  <c r="BS19" i="39"/>
  <c r="CG16" i="39"/>
  <c r="CT21" i="39"/>
  <c r="CU12" i="39"/>
  <c r="CU19" i="39"/>
  <c r="CU16" i="39"/>
  <c r="CG20" i="39"/>
  <c r="BR21" i="39"/>
  <c r="BS20" i="39"/>
  <c r="BS17" i="39"/>
  <c r="CE21" i="39"/>
  <c r="BC21" i="39"/>
  <c r="BD21" i="39"/>
  <c r="BE12" i="39"/>
  <c r="BE16" i="39"/>
  <c r="BE10" i="39"/>
  <c r="CG21" i="39" l="1"/>
  <c r="BS21" i="39"/>
  <c r="CU21" i="39"/>
  <c r="BE21" i="39"/>
  <c r="L118" i="121" l="1"/>
  <c r="K118" i="121"/>
  <c r="L112" i="121"/>
  <c r="D140" i="121" s="1"/>
  <c r="K112" i="121"/>
  <c r="C140" i="121" s="1"/>
  <c r="D134" i="121"/>
  <c r="C134" i="121"/>
  <c r="L92" i="121"/>
  <c r="D135" i="121" s="1"/>
  <c r="K92" i="121"/>
  <c r="C135" i="121" s="1"/>
  <c r="L63" i="121"/>
  <c r="D138" i="121" s="1"/>
  <c r="K63" i="121"/>
  <c r="C138" i="121" s="1"/>
  <c r="L58" i="121"/>
  <c r="K58" i="121"/>
  <c r="C136" i="121" s="1"/>
  <c r="L49" i="121"/>
  <c r="D133" i="121" s="1"/>
  <c r="K49" i="121"/>
  <c r="C133" i="121" s="1"/>
  <c r="L22" i="121"/>
  <c r="K22" i="121"/>
  <c r="H104" i="120"/>
  <c r="E104" i="120"/>
  <c r="H101" i="120"/>
  <c r="E101" i="120"/>
  <c r="H90" i="120"/>
  <c r="E90" i="120"/>
  <c r="H89" i="120"/>
  <c r="E89" i="120"/>
  <c r="H81" i="120"/>
  <c r="E81" i="120"/>
  <c r="H80" i="120"/>
  <c r="E80" i="120"/>
  <c r="H79" i="120"/>
  <c r="E79" i="120"/>
  <c r="H78" i="120"/>
  <c r="E78" i="120"/>
  <c r="H77" i="120"/>
  <c r="E77" i="120"/>
  <c r="H76" i="120"/>
  <c r="E76" i="120"/>
  <c r="H75" i="120"/>
  <c r="E75" i="120"/>
  <c r="H74" i="120"/>
  <c r="E74" i="120"/>
  <c r="H73" i="120"/>
  <c r="E73" i="120"/>
  <c r="H72" i="120"/>
  <c r="E72" i="120"/>
  <c r="H71" i="120"/>
  <c r="E71" i="120"/>
  <c r="H70" i="120"/>
  <c r="E70" i="120"/>
  <c r="H69" i="120"/>
  <c r="E69" i="120"/>
  <c r="H68" i="120"/>
  <c r="E68" i="120"/>
  <c r="H67" i="120"/>
  <c r="E67" i="120"/>
  <c r="H66" i="120"/>
  <c r="E66" i="120"/>
  <c r="H65" i="120"/>
  <c r="E65" i="120"/>
  <c r="H64" i="120"/>
  <c r="E64" i="120"/>
  <c r="H63" i="120"/>
  <c r="E63" i="120"/>
  <c r="H62" i="120"/>
  <c r="E62" i="120"/>
  <c r="H61" i="120"/>
  <c r="E61" i="120"/>
  <c r="H60" i="120"/>
  <c r="E60" i="120"/>
  <c r="H59" i="120"/>
  <c r="E59" i="120"/>
  <c r="H58" i="120"/>
  <c r="E58" i="120"/>
  <c r="H57" i="120"/>
  <c r="E57" i="120"/>
  <c r="J56" i="120"/>
  <c r="I56" i="120"/>
  <c r="H56" i="120"/>
  <c r="E56" i="120"/>
  <c r="H50" i="120"/>
  <c r="E50" i="120"/>
  <c r="J22" i="120"/>
  <c r="I22" i="120"/>
  <c r="H22" i="120"/>
  <c r="E22" i="120"/>
  <c r="J21" i="120"/>
  <c r="I21" i="120"/>
  <c r="H21" i="120"/>
  <c r="E21" i="120"/>
  <c r="J20" i="120"/>
  <c r="I20" i="120"/>
  <c r="H20" i="120"/>
  <c r="E20" i="120"/>
  <c r="J19" i="120"/>
  <c r="I19" i="120"/>
  <c r="H19" i="120"/>
  <c r="E19" i="120"/>
  <c r="J18" i="120"/>
  <c r="I18" i="120"/>
  <c r="H18" i="120"/>
  <c r="E18" i="120"/>
  <c r="J17" i="120"/>
  <c r="I17" i="120"/>
  <c r="H17" i="120"/>
  <c r="E17" i="120"/>
  <c r="J16" i="120"/>
  <c r="I16" i="120"/>
  <c r="H16" i="120"/>
  <c r="E16" i="120"/>
  <c r="J15" i="120"/>
  <c r="I15" i="120"/>
  <c r="H15" i="120"/>
  <c r="E15" i="120"/>
  <c r="J11" i="120"/>
  <c r="I11" i="120"/>
  <c r="H11" i="120"/>
  <c r="E11" i="120"/>
  <c r="J10" i="120"/>
  <c r="I10" i="120"/>
  <c r="H10" i="120"/>
  <c r="E10" i="120"/>
  <c r="O19" i="112"/>
  <c r="N19" i="112"/>
  <c r="D32" i="112"/>
  <c r="E32" i="112"/>
  <c r="F32" i="112"/>
  <c r="G32" i="112"/>
  <c r="H32" i="112"/>
  <c r="I32" i="112"/>
  <c r="J32" i="112"/>
  <c r="K32" i="112"/>
  <c r="L32" i="112"/>
  <c r="M32" i="112"/>
  <c r="E105" i="120" l="1"/>
  <c r="H105" i="120"/>
  <c r="J105" i="120"/>
  <c r="J108" i="120" s="1"/>
  <c r="I105" i="120"/>
  <c r="I108" i="120" s="1"/>
  <c r="L128" i="121"/>
  <c r="K128" i="121"/>
  <c r="D136" i="121"/>
  <c r="D139" i="121"/>
  <c r="C139" i="121"/>
  <c r="K16" i="120"/>
  <c r="K17" i="120"/>
  <c r="K22" i="120"/>
  <c r="C137" i="121"/>
  <c r="D137" i="121"/>
  <c r="K50" i="120"/>
  <c r="K21" i="120"/>
  <c r="K15" i="120"/>
  <c r="K20" i="120"/>
  <c r="K18" i="120"/>
  <c r="K11" i="120"/>
  <c r="K56" i="120"/>
  <c r="K10" i="120"/>
  <c r="K19" i="120"/>
  <c r="I15" i="101"/>
  <c r="H15" i="101"/>
  <c r="G15" i="101"/>
  <c r="D15" i="101"/>
  <c r="F14" i="101"/>
  <c r="F16" i="101" s="1"/>
  <c r="E14" i="101"/>
  <c r="E16" i="101" s="1"/>
  <c r="C14" i="101"/>
  <c r="C16" i="101" s="1"/>
  <c r="B16" i="101"/>
  <c r="I13" i="101"/>
  <c r="H13" i="101"/>
  <c r="G13" i="101"/>
  <c r="D13" i="101"/>
  <c r="I12" i="101"/>
  <c r="H12" i="101"/>
  <c r="G12" i="101"/>
  <c r="D12" i="101"/>
  <c r="I11" i="101"/>
  <c r="H11" i="101"/>
  <c r="G11" i="101"/>
  <c r="D11" i="101"/>
  <c r="I10" i="101"/>
  <c r="H10" i="101"/>
  <c r="G10" i="101"/>
  <c r="D10" i="101"/>
  <c r="I9" i="101"/>
  <c r="H9" i="101"/>
  <c r="G9" i="101"/>
  <c r="D9" i="101"/>
  <c r="I8" i="101"/>
  <c r="H8" i="101"/>
  <c r="G8" i="101"/>
  <c r="D8" i="101"/>
  <c r="H23" i="12"/>
  <c r="G23" i="12"/>
  <c r="F23" i="12"/>
  <c r="E23" i="12"/>
  <c r="D23" i="12"/>
  <c r="C23" i="12"/>
  <c r="H20" i="12"/>
  <c r="G20" i="12"/>
  <c r="F20" i="12"/>
  <c r="E20" i="12"/>
  <c r="D20" i="12"/>
  <c r="C20" i="12"/>
  <c r="H17" i="12"/>
  <c r="G17" i="12"/>
  <c r="F17" i="12"/>
  <c r="E17" i="12"/>
  <c r="D17" i="12"/>
  <c r="C17" i="12"/>
  <c r="H14" i="12"/>
  <c r="G14" i="12"/>
  <c r="F14" i="12"/>
  <c r="E14" i="12"/>
  <c r="D14" i="12"/>
  <c r="C14" i="12"/>
  <c r="G16" i="10"/>
  <c r="G15" i="10"/>
  <c r="G14" i="10"/>
  <c r="G11" i="10"/>
  <c r="K105" i="120" l="1"/>
  <c r="K108" i="120" s="1"/>
  <c r="C147" i="121"/>
  <c r="K132" i="121" s="1"/>
  <c r="G17" i="10"/>
  <c r="D147" i="121"/>
  <c r="L132" i="121" s="1"/>
  <c r="J10" i="101"/>
  <c r="J12" i="101"/>
  <c r="J8" i="101"/>
  <c r="I17" i="12"/>
  <c r="J23" i="12"/>
  <c r="K19" i="12"/>
  <c r="I20" i="12"/>
  <c r="J20" i="12"/>
  <c r="K18" i="12"/>
  <c r="J14" i="12"/>
  <c r="K10" i="12"/>
  <c r="J11" i="12"/>
  <c r="J15" i="101"/>
  <c r="J9" i="101"/>
  <c r="J13" i="101"/>
  <c r="I23" i="12"/>
  <c r="K13" i="12"/>
  <c r="C24" i="12"/>
  <c r="K16" i="12"/>
  <c r="D24" i="12"/>
  <c r="H24" i="12"/>
  <c r="J17" i="12"/>
  <c r="K22" i="12"/>
  <c r="H14" i="101"/>
  <c r="H16" i="101" s="1"/>
  <c r="K12" i="12"/>
  <c r="K15" i="12"/>
  <c r="G24" i="12"/>
  <c r="J11" i="101"/>
  <c r="D14" i="101"/>
  <c r="D16" i="101" s="1"/>
  <c r="K9" i="12"/>
  <c r="K21" i="12"/>
  <c r="E24" i="12"/>
  <c r="I11" i="12"/>
  <c r="I14" i="12"/>
  <c r="G14" i="101"/>
  <c r="G16" i="101" s="1"/>
  <c r="I14" i="101"/>
  <c r="I16" i="101" s="1"/>
  <c r="F24" i="12"/>
  <c r="K23" i="12" l="1"/>
  <c r="K20" i="12"/>
  <c r="J24" i="12"/>
  <c r="K11" i="12"/>
  <c r="K17" i="12"/>
  <c r="I24" i="12"/>
  <c r="K14" i="12"/>
  <c r="J14" i="101"/>
  <c r="J16" i="101" s="1"/>
  <c r="M16" i="111"/>
  <c r="L16" i="111"/>
  <c r="M15" i="111"/>
  <c r="L15" i="111"/>
  <c r="M14" i="111"/>
  <c r="L14" i="111"/>
  <c r="N13" i="111"/>
  <c r="N12" i="111"/>
  <c r="M11" i="111"/>
  <c r="L11" i="111"/>
  <c r="N10" i="111"/>
  <c r="N9" i="111"/>
  <c r="G25" i="16"/>
  <c r="F25" i="16"/>
  <c r="D25" i="16"/>
  <c r="C25" i="16"/>
  <c r="J24" i="16"/>
  <c r="I24" i="16"/>
  <c r="H24" i="16"/>
  <c r="E24" i="16"/>
  <c r="J23" i="16"/>
  <c r="I23" i="16"/>
  <c r="H23" i="16"/>
  <c r="E23" i="16"/>
  <c r="J22" i="16"/>
  <c r="I22" i="16"/>
  <c r="H22" i="16"/>
  <c r="E22" i="16"/>
  <c r="G21" i="16"/>
  <c r="F21" i="16"/>
  <c r="D21" i="16"/>
  <c r="C21" i="16"/>
  <c r="J20" i="16"/>
  <c r="I20" i="16"/>
  <c r="H20" i="16"/>
  <c r="E20" i="16"/>
  <c r="J19" i="16"/>
  <c r="I19" i="16"/>
  <c r="H19" i="16"/>
  <c r="E19" i="16"/>
  <c r="J18" i="16"/>
  <c r="I18" i="16"/>
  <c r="H18" i="16"/>
  <c r="E18" i="16"/>
  <c r="G17" i="16"/>
  <c r="F17" i="16"/>
  <c r="D17" i="16"/>
  <c r="C17" i="16"/>
  <c r="J16" i="16"/>
  <c r="I16" i="16"/>
  <c r="H16" i="16"/>
  <c r="E16" i="16"/>
  <c r="J15" i="16"/>
  <c r="I15" i="16"/>
  <c r="H15" i="16"/>
  <c r="E15" i="16"/>
  <c r="J14" i="16"/>
  <c r="I14" i="16"/>
  <c r="H14" i="16"/>
  <c r="E14" i="16"/>
  <c r="G13" i="16"/>
  <c r="F13" i="16"/>
  <c r="D13" i="16"/>
  <c r="C13" i="16"/>
  <c r="J12" i="16"/>
  <c r="I12" i="16"/>
  <c r="H12" i="16"/>
  <c r="E12" i="16"/>
  <c r="J11" i="16"/>
  <c r="I11" i="16"/>
  <c r="H11" i="16"/>
  <c r="E11" i="16"/>
  <c r="J10" i="16"/>
  <c r="I10" i="16"/>
  <c r="H10" i="16"/>
  <c r="E10" i="16"/>
  <c r="J9" i="16"/>
  <c r="I9" i="16"/>
  <c r="H9" i="16"/>
  <c r="E9" i="16"/>
  <c r="G19" i="15"/>
  <c r="G18" i="15"/>
  <c r="G17" i="15"/>
  <c r="G14" i="15"/>
  <c r="G11" i="15"/>
  <c r="I15" i="100"/>
  <c r="H15" i="100"/>
  <c r="G15" i="100"/>
  <c r="D15" i="100"/>
  <c r="F14" i="100"/>
  <c r="E14" i="100"/>
  <c r="E16" i="100" s="1"/>
  <c r="C14" i="100"/>
  <c r="C16" i="100" s="1"/>
  <c r="I13" i="100"/>
  <c r="H13" i="100"/>
  <c r="G13" i="100"/>
  <c r="D13" i="100"/>
  <c r="I12" i="100"/>
  <c r="H12" i="100"/>
  <c r="G12" i="100"/>
  <c r="D12" i="100"/>
  <c r="I11" i="100"/>
  <c r="H11" i="100"/>
  <c r="G11" i="100"/>
  <c r="D11" i="100"/>
  <c r="I10" i="100"/>
  <c r="H10" i="100"/>
  <c r="G10" i="100"/>
  <c r="D10" i="100"/>
  <c r="I9" i="100"/>
  <c r="H9" i="100"/>
  <c r="G9" i="100"/>
  <c r="D9" i="100"/>
  <c r="I8" i="100"/>
  <c r="H8" i="100"/>
  <c r="G8" i="100"/>
  <c r="D8" i="100"/>
  <c r="P27" i="48"/>
  <c r="O27" i="48"/>
  <c r="N27" i="48"/>
  <c r="M27" i="48"/>
  <c r="L27" i="48"/>
  <c r="K27" i="48"/>
  <c r="J27" i="48"/>
  <c r="I27" i="48"/>
  <c r="H27" i="48"/>
  <c r="G27" i="48"/>
  <c r="F27" i="48"/>
  <c r="E27" i="48"/>
  <c r="D27" i="48"/>
  <c r="C27" i="48"/>
  <c r="P26" i="48"/>
  <c r="O26" i="48"/>
  <c r="N26" i="48"/>
  <c r="M26" i="48"/>
  <c r="L26" i="48"/>
  <c r="K26" i="48"/>
  <c r="J26" i="48"/>
  <c r="I26" i="48"/>
  <c r="H26" i="48"/>
  <c r="G26" i="48"/>
  <c r="F26" i="48"/>
  <c r="E26" i="48"/>
  <c r="D26" i="48"/>
  <c r="C26" i="48"/>
  <c r="S25" i="48"/>
  <c r="R25" i="48"/>
  <c r="Q25" i="48"/>
  <c r="S24" i="48"/>
  <c r="R24" i="48"/>
  <c r="Q24" i="48"/>
  <c r="S23" i="48"/>
  <c r="R23" i="48"/>
  <c r="Q23" i="48"/>
  <c r="S22" i="48"/>
  <c r="R22" i="48"/>
  <c r="Q22" i="48"/>
  <c r="S21" i="48"/>
  <c r="R21" i="48"/>
  <c r="Q21" i="48"/>
  <c r="S20" i="48"/>
  <c r="R20" i="48"/>
  <c r="Q20" i="48"/>
  <c r="S19" i="48"/>
  <c r="R19" i="48"/>
  <c r="Q19" i="48"/>
  <c r="S18" i="48"/>
  <c r="R18" i="48"/>
  <c r="Q18" i="48"/>
  <c r="S17" i="48"/>
  <c r="R17" i="48"/>
  <c r="Q17" i="48"/>
  <c r="S16" i="48"/>
  <c r="R16" i="48"/>
  <c r="Q16" i="48"/>
  <c r="S15" i="48"/>
  <c r="R15" i="48"/>
  <c r="Q15" i="48"/>
  <c r="S14" i="48"/>
  <c r="R14" i="48"/>
  <c r="Q14" i="48"/>
  <c r="S13" i="48"/>
  <c r="R13" i="48"/>
  <c r="Q13" i="48"/>
  <c r="S12" i="48"/>
  <c r="R12" i="48"/>
  <c r="Q12" i="48"/>
  <c r="S10" i="48"/>
  <c r="R10" i="48"/>
  <c r="Q10" i="48"/>
  <c r="G24" i="73"/>
  <c r="F24" i="73"/>
  <c r="E24" i="73"/>
  <c r="D24" i="73"/>
  <c r="C24" i="73"/>
  <c r="G23" i="73"/>
  <c r="F23" i="73"/>
  <c r="E23" i="73"/>
  <c r="D23" i="73"/>
  <c r="C23" i="73"/>
  <c r="G22" i="73"/>
  <c r="F22" i="73"/>
  <c r="E22" i="73"/>
  <c r="D22" i="73"/>
  <c r="C25" i="73" l="1"/>
  <c r="G25" i="73"/>
  <c r="J13" i="100"/>
  <c r="K24" i="12"/>
  <c r="N15" i="111"/>
  <c r="I17" i="16"/>
  <c r="M17" i="111"/>
  <c r="I21" i="16"/>
  <c r="J17" i="16"/>
  <c r="J12" i="100"/>
  <c r="F25" i="73"/>
  <c r="L17" i="111"/>
  <c r="I25" i="16"/>
  <c r="E25" i="16"/>
  <c r="K24" i="16"/>
  <c r="J25" i="16"/>
  <c r="K18" i="16"/>
  <c r="E17" i="16"/>
  <c r="G26" i="16"/>
  <c r="K9" i="16"/>
  <c r="K12" i="16"/>
  <c r="J13" i="16"/>
  <c r="J15" i="100"/>
  <c r="G14" i="100"/>
  <c r="G16" i="100" s="1"/>
  <c r="H14" i="100"/>
  <c r="H16" i="100" s="1"/>
  <c r="R27" i="48"/>
  <c r="S27" i="48"/>
  <c r="J9" i="100"/>
  <c r="J11" i="100"/>
  <c r="K10" i="16"/>
  <c r="K16" i="16"/>
  <c r="K20" i="16"/>
  <c r="N16" i="111"/>
  <c r="D14" i="100"/>
  <c r="D16" i="100" s="1"/>
  <c r="J21" i="16"/>
  <c r="E13" i="16"/>
  <c r="D25" i="73"/>
  <c r="K11" i="16"/>
  <c r="H25" i="16"/>
  <c r="N14" i="111"/>
  <c r="K14" i="16"/>
  <c r="S26" i="48"/>
  <c r="Q26" i="48"/>
  <c r="H21" i="16"/>
  <c r="D26" i="16"/>
  <c r="C26" i="16"/>
  <c r="E25" i="73"/>
  <c r="R26" i="48"/>
  <c r="Q27" i="48"/>
  <c r="H13" i="16"/>
  <c r="H17" i="16"/>
  <c r="K22" i="16"/>
  <c r="F26" i="16"/>
  <c r="J8" i="100"/>
  <c r="J10" i="100"/>
  <c r="G20" i="15"/>
  <c r="I13" i="16"/>
  <c r="E21" i="16"/>
  <c r="N11" i="111"/>
  <c r="K15" i="16"/>
  <c r="K19" i="16"/>
  <c r="K23" i="16"/>
  <c r="I14" i="100"/>
  <c r="I16" i="100" s="1"/>
  <c r="F16" i="100"/>
  <c r="N17" i="111" l="1"/>
  <c r="I26" i="16"/>
  <c r="K21" i="16"/>
  <c r="H26" i="16"/>
  <c r="K17" i="16"/>
  <c r="J26" i="16"/>
  <c r="K13" i="16"/>
  <c r="E26" i="16"/>
  <c r="K25" i="16"/>
  <c r="J14" i="100"/>
  <c r="J16" i="100" s="1"/>
  <c r="K26" i="16" l="1"/>
  <c r="J33" i="105"/>
  <c r="I33" i="105"/>
  <c r="H33" i="105"/>
  <c r="G33" i="105"/>
  <c r="F33" i="105"/>
  <c r="E33" i="105"/>
  <c r="D33" i="105"/>
  <c r="C33" i="105"/>
  <c r="J29" i="105"/>
  <c r="I29" i="105"/>
  <c r="H29" i="105"/>
  <c r="G29" i="105"/>
  <c r="F29" i="105"/>
  <c r="E29" i="105"/>
  <c r="D29" i="105"/>
  <c r="C29" i="105"/>
  <c r="J25" i="105"/>
  <c r="I25" i="105"/>
  <c r="H25" i="105"/>
  <c r="G25" i="105"/>
  <c r="F25" i="105"/>
  <c r="E25" i="105"/>
  <c r="D25" i="105"/>
  <c r="C25" i="105"/>
  <c r="J21" i="105"/>
  <c r="I21" i="105"/>
  <c r="H21" i="105"/>
  <c r="G21" i="105"/>
  <c r="F21" i="105"/>
  <c r="E21" i="105"/>
  <c r="D21" i="105"/>
  <c r="C21" i="105"/>
  <c r="J17" i="105"/>
  <c r="I17" i="105"/>
  <c r="H17" i="105"/>
  <c r="G17" i="105"/>
  <c r="F17" i="105"/>
  <c r="E17" i="105"/>
  <c r="D17" i="105"/>
  <c r="C17" i="105"/>
  <c r="C34" i="105" s="1"/>
  <c r="M32" i="68"/>
  <c r="L32" i="68"/>
  <c r="K32" i="68"/>
  <c r="J32" i="68"/>
  <c r="I32" i="68"/>
  <c r="H32" i="68"/>
  <c r="G32" i="68"/>
  <c r="F32" i="68"/>
  <c r="E32" i="68"/>
  <c r="D32" i="68"/>
  <c r="C32" i="68"/>
  <c r="B32" i="68"/>
  <c r="J34" i="104"/>
  <c r="I34" i="104"/>
  <c r="H34" i="104"/>
  <c r="G34" i="104"/>
  <c r="F34" i="104"/>
  <c r="E34" i="104"/>
  <c r="D34" i="104"/>
  <c r="C34" i="104"/>
  <c r="L33" i="104"/>
  <c r="K33" i="104"/>
  <c r="L32" i="104"/>
  <c r="K32" i="104"/>
  <c r="L31" i="104"/>
  <c r="K31" i="104"/>
  <c r="J30" i="104"/>
  <c r="I30" i="104"/>
  <c r="H30" i="104"/>
  <c r="G30" i="104"/>
  <c r="F30" i="104"/>
  <c r="E30" i="104"/>
  <c r="D30" i="104"/>
  <c r="C30" i="104"/>
  <c r="L29" i="104"/>
  <c r="K29" i="104"/>
  <c r="L28" i="104"/>
  <c r="K28" i="104"/>
  <c r="L27" i="104"/>
  <c r="K27" i="104"/>
  <c r="J26" i="104"/>
  <c r="I26" i="104"/>
  <c r="H26" i="104"/>
  <c r="G26" i="104"/>
  <c r="F26" i="104"/>
  <c r="E26" i="104"/>
  <c r="D26" i="104"/>
  <c r="C26" i="104"/>
  <c r="L25" i="104"/>
  <c r="K25" i="104"/>
  <c r="L24" i="104"/>
  <c r="K24" i="104"/>
  <c r="L23" i="104"/>
  <c r="K23" i="104"/>
  <c r="J22" i="104"/>
  <c r="I22" i="104"/>
  <c r="H22" i="104"/>
  <c r="G22" i="104"/>
  <c r="F22" i="104"/>
  <c r="E22" i="104"/>
  <c r="D22" i="104"/>
  <c r="C22" i="104"/>
  <c r="L21" i="104"/>
  <c r="K21" i="104"/>
  <c r="L20" i="104"/>
  <c r="K20" i="104"/>
  <c r="L19" i="104"/>
  <c r="K19" i="104"/>
  <c r="J18" i="104"/>
  <c r="I18" i="104"/>
  <c r="H18" i="104"/>
  <c r="G18" i="104"/>
  <c r="F18" i="104"/>
  <c r="E18" i="104"/>
  <c r="D18" i="104"/>
  <c r="C18" i="104"/>
  <c r="L17" i="104"/>
  <c r="K17" i="104"/>
  <c r="L16" i="104"/>
  <c r="K16" i="104"/>
  <c r="L15" i="104"/>
  <c r="K15" i="104"/>
  <c r="L14" i="104"/>
  <c r="K14" i="104"/>
  <c r="L13" i="104"/>
  <c r="K13" i="104"/>
  <c r="L12" i="104"/>
  <c r="K12" i="104"/>
  <c r="L11" i="104"/>
  <c r="K11" i="104"/>
  <c r="F19" i="63"/>
  <c r="F29" i="63" s="1"/>
  <c r="E19" i="63"/>
  <c r="E29" i="63" s="1"/>
  <c r="D19" i="63"/>
  <c r="D29" i="63" s="1"/>
  <c r="C19" i="63"/>
  <c r="C29" i="63" s="1"/>
  <c r="F18" i="63"/>
  <c r="E18" i="63"/>
  <c r="D18" i="63"/>
  <c r="C18" i="63"/>
  <c r="C28" i="63" s="1"/>
  <c r="H17" i="63"/>
  <c r="J35" i="63" s="1"/>
  <c r="G17" i="63"/>
  <c r="I35" i="63" s="1"/>
  <c r="H16" i="63"/>
  <c r="J34" i="63" s="1"/>
  <c r="G16" i="63"/>
  <c r="I34" i="63" s="1"/>
  <c r="H15" i="63"/>
  <c r="H35" i="63" s="1"/>
  <c r="G15" i="63"/>
  <c r="G35" i="63" s="1"/>
  <c r="H14" i="63"/>
  <c r="H34" i="63" s="1"/>
  <c r="G14" i="63"/>
  <c r="G34" i="63" s="1"/>
  <c r="H13" i="63"/>
  <c r="F35" i="63" s="1"/>
  <c r="G13" i="63"/>
  <c r="E35" i="63" s="1"/>
  <c r="H12" i="63"/>
  <c r="F34" i="63" s="1"/>
  <c r="G12" i="63"/>
  <c r="E34" i="63" s="1"/>
  <c r="H11" i="63"/>
  <c r="D35" i="63" s="1"/>
  <c r="G11" i="63"/>
  <c r="C35" i="63" s="1"/>
  <c r="H10" i="63"/>
  <c r="D34" i="63" s="1"/>
  <c r="G10" i="63"/>
  <c r="C34" i="63" s="1"/>
  <c r="F19" i="61"/>
  <c r="E19" i="61"/>
  <c r="D19" i="61"/>
  <c r="C19" i="61"/>
  <c r="F18" i="61"/>
  <c r="E18" i="61"/>
  <c r="D18" i="61"/>
  <c r="C18" i="61"/>
  <c r="H17" i="61"/>
  <c r="G17" i="61"/>
  <c r="H16" i="61"/>
  <c r="G16" i="61"/>
  <c r="H15" i="61"/>
  <c r="H14" i="61"/>
  <c r="G14" i="61"/>
  <c r="H13" i="61"/>
  <c r="G13" i="61"/>
  <c r="H12" i="61"/>
  <c r="G12" i="61"/>
  <c r="H11" i="61"/>
  <c r="G11" i="61"/>
  <c r="E35" i="60"/>
  <c r="D35" i="60"/>
  <c r="C35" i="60"/>
  <c r="E34" i="60"/>
  <c r="D34" i="60"/>
  <c r="C34" i="60"/>
  <c r="E33" i="60"/>
  <c r="D33" i="60"/>
  <c r="C33" i="60"/>
  <c r="E32" i="60"/>
  <c r="D32" i="60"/>
  <c r="F31" i="60"/>
  <c r="F30" i="60"/>
  <c r="F29" i="60"/>
  <c r="F28" i="60"/>
  <c r="F27" i="60"/>
  <c r="F26" i="60"/>
  <c r="F25" i="60"/>
  <c r="F24" i="60"/>
  <c r="F23" i="60"/>
  <c r="F22" i="60"/>
  <c r="F21" i="60"/>
  <c r="F20" i="60"/>
  <c r="F15" i="60"/>
  <c r="F14" i="60"/>
  <c r="F13" i="60"/>
  <c r="F12" i="60"/>
  <c r="F11" i="60"/>
  <c r="F10" i="60"/>
  <c r="F9" i="60"/>
  <c r="F8" i="60"/>
  <c r="O41" i="57"/>
  <c r="M41" i="57"/>
  <c r="K41" i="57"/>
  <c r="I41" i="57"/>
  <c r="G41" i="57"/>
  <c r="D36" i="57"/>
  <c r="D35" i="57"/>
  <c r="F32" i="57"/>
  <c r="E32" i="57"/>
  <c r="D32" i="57"/>
  <c r="C32" i="57"/>
  <c r="B32" i="57"/>
  <c r="L21" i="57"/>
  <c r="K21" i="57"/>
  <c r="L44" i="57"/>
  <c r="L43" i="57"/>
  <c r="L17" i="57"/>
  <c r="K17" i="57"/>
  <c r="D34" i="57"/>
  <c r="L16" i="57"/>
  <c r="K16" i="57"/>
  <c r="M43" i="57"/>
  <c r="D34" i="105" l="1"/>
  <c r="F33" i="60"/>
  <c r="L18" i="57"/>
  <c r="K22" i="104"/>
  <c r="F35" i="104"/>
  <c r="E35" i="104"/>
  <c r="D20" i="63"/>
  <c r="D20" i="61"/>
  <c r="J34" i="105"/>
  <c r="M32" i="104"/>
  <c r="K30" i="104"/>
  <c r="M23" i="104"/>
  <c r="C35" i="104"/>
  <c r="D35" i="104"/>
  <c r="L22" i="104"/>
  <c r="G35" i="104"/>
  <c r="M21" i="104"/>
  <c r="C20" i="61"/>
  <c r="E34" i="105"/>
  <c r="M24" i="104"/>
  <c r="M29" i="104"/>
  <c r="K44" i="57"/>
  <c r="F34" i="60"/>
  <c r="H18" i="63"/>
  <c r="M20" i="104"/>
  <c r="M25" i="104"/>
  <c r="K34" i="104"/>
  <c r="F35" i="60"/>
  <c r="G19" i="61"/>
  <c r="G19" i="63"/>
  <c r="E20" i="63"/>
  <c r="L34" i="104"/>
  <c r="M16" i="104"/>
  <c r="H35" i="104"/>
  <c r="L30" i="104"/>
  <c r="M13" i="104"/>
  <c r="M17" i="104"/>
  <c r="K26" i="104"/>
  <c r="M28" i="104"/>
  <c r="M33" i="104"/>
  <c r="F20" i="63"/>
  <c r="H19" i="63"/>
  <c r="E20" i="61"/>
  <c r="I34" i="105"/>
  <c r="H34" i="105"/>
  <c r="F32" i="60"/>
  <c r="F20" i="61"/>
  <c r="C20" i="63"/>
  <c r="M11" i="104"/>
  <c r="M15" i="104"/>
  <c r="I35" i="104"/>
  <c r="G34" i="105"/>
  <c r="L18" i="104"/>
  <c r="D33" i="57"/>
  <c r="E34" i="57"/>
  <c r="G18" i="61"/>
  <c r="E28" i="63"/>
  <c r="K18" i="104"/>
  <c r="M14" i="104"/>
  <c r="J35" i="104"/>
  <c r="F34" i="105"/>
  <c r="K18" i="57"/>
  <c r="M44" i="57"/>
  <c r="E33" i="57"/>
  <c r="K43" i="57"/>
  <c r="M12" i="104"/>
  <c r="L26" i="104"/>
  <c r="M31" i="104"/>
  <c r="M19" i="104"/>
  <c r="M27" i="104"/>
  <c r="D28" i="63"/>
  <c r="F28" i="63"/>
  <c r="G18" i="63"/>
  <c r="K35" i="104" l="1"/>
  <c r="H20" i="63"/>
  <c r="G20" i="61"/>
  <c r="M30" i="104"/>
  <c r="M26" i="104"/>
  <c r="M22" i="104"/>
  <c r="M34" i="104"/>
  <c r="L35" i="104"/>
  <c r="M18" i="104"/>
  <c r="G20" i="63"/>
  <c r="M35" i="104" l="1"/>
  <c r="G15" i="91" l="1"/>
  <c r="G13" i="91"/>
  <c r="G11" i="91"/>
  <c r="G14" i="91"/>
  <c r="G12" i="91"/>
  <c r="G10" i="91"/>
  <c r="D15" i="91"/>
  <c r="D13" i="91"/>
  <c r="D11" i="91"/>
  <c r="D14" i="91"/>
  <c r="D12" i="91"/>
  <c r="D10" i="91"/>
  <c r="H26" i="114" l="1"/>
  <c r="I26" i="114"/>
  <c r="F33" i="122" l="1"/>
  <c r="G33" i="122"/>
  <c r="H33" i="122"/>
  <c r="I33" i="122"/>
  <c r="I15" i="102" l="1"/>
  <c r="H15" i="102"/>
  <c r="G15" i="102"/>
  <c r="D15" i="102"/>
  <c r="J15" i="102" l="1"/>
  <c r="I15" i="43" l="1"/>
  <c r="H15" i="43"/>
  <c r="G15" i="43"/>
  <c r="D15" i="43"/>
  <c r="J15" i="43" l="1"/>
  <c r="D39" i="20" l="1"/>
  <c r="C39" i="20"/>
  <c r="C30" i="20"/>
  <c r="D30" i="20"/>
  <c r="D15" i="20"/>
  <c r="C15" i="20"/>
  <c r="C40" i="20" l="1"/>
  <c r="D40" i="20"/>
  <c r="H131" i="91" l="1"/>
  <c r="D131" i="91"/>
  <c r="D129" i="91"/>
  <c r="G130" i="91"/>
  <c r="I132" i="91"/>
  <c r="I133" i="91"/>
  <c r="G128" i="91"/>
  <c r="E134" i="91"/>
  <c r="I128" i="91"/>
  <c r="H133" i="91"/>
  <c r="H128" i="91"/>
  <c r="D128" i="91"/>
  <c r="I131" i="91"/>
  <c r="F134" i="91"/>
  <c r="G131" i="91"/>
  <c r="I130" i="91"/>
  <c r="G132" i="91"/>
  <c r="G133" i="91"/>
  <c r="H132" i="91"/>
  <c r="H130" i="91"/>
  <c r="G129" i="91"/>
  <c r="H129" i="91"/>
  <c r="I129" i="91"/>
  <c r="C134" i="91"/>
  <c r="D133" i="91"/>
  <c r="D130" i="91"/>
  <c r="D132" i="91"/>
  <c r="B134" i="91"/>
  <c r="F256" i="91"/>
  <c r="E256" i="91"/>
  <c r="F255" i="91"/>
  <c r="E255" i="91"/>
  <c r="F254" i="91"/>
  <c r="E254" i="91"/>
  <c r="F253" i="91"/>
  <c r="E253" i="91"/>
  <c r="F252" i="91"/>
  <c r="E252" i="91"/>
  <c r="F251" i="91"/>
  <c r="C256" i="91"/>
  <c r="B256" i="91"/>
  <c r="C255" i="91"/>
  <c r="B255" i="91"/>
  <c r="C254" i="91"/>
  <c r="B254" i="91"/>
  <c r="C253" i="91"/>
  <c r="B253" i="91"/>
  <c r="C252" i="91"/>
  <c r="B252" i="91"/>
  <c r="C251" i="91"/>
  <c r="B251" i="91"/>
  <c r="J131" i="91" l="1"/>
  <c r="G134" i="91"/>
  <c r="J128" i="91"/>
  <c r="J133" i="91"/>
  <c r="I134" i="91"/>
  <c r="H134" i="91"/>
  <c r="J130" i="91"/>
  <c r="J132" i="91"/>
  <c r="D134" i="91"/>
  <c r="J129" i="91"/>
  <c r="J134" i="91" l="1"/>
  <c r="I11" i="43" l="1"/>
  <c r="H11" i="43"/>
  <c r="G11" i="43"/>
  <c r="D11" i="43"/>
  <c r="I11" i="102"/>
  <c r="H11" i="102"/>
  <c r="G11" i="102"/>
  <c r="D11" i="102"/>
  <c r="I10" i="102"/>
  <c r="H10" i="102"/>
  <c r="G10" i="102"/>
  <c r="D10" i="102"/>
  <c r="G16" i="43"/>
  <c r="D16" i="43"/>
  <c r="I16" i="43"/>
  <c r="H16" i="43"/>
  <c r="H137" i="91"/>
  <c r="I137" i="91"/>
  <c r="H138" i="91"/>
  <c r="I138" i="91"/>
  <c r="H139" i="91"/>
  <c r="I139" i="91"/>
  <c r="H140" i="91"/>
  <c r="I140" i="91"/>
  <c r="H141" i="91"/>
  <c r="I141" i="91"/>
  <c r="S14" i="38"/>
  <c r="O26" i="113"/>
  <c r="N26" i="113"/>
  <c r="O24" i="113"/>
  <c r="N24" i="113"/>
  <c r="O21" i="113"/>
  <c r="N21" i="113"/>
  <c r="O19" i="113"/>
  <c r="N19" i="113"/>
  <c r="O11" i="113"/>
  <c r="N11" i="113"/>
  <c r="D10" i="43"/>
  <c r="G10" i="43"/>
  <c r="D12" i="43"/>
  <c r="G12" i="43"/>
  <c r="D13" i="43"/>
  <c r="G13" i="43"/>
  <c r="D14" i="43"/>
  <c r="G14" i="43"/>
  <c r="D17" i="43"/>
  <c r="G17" i="43"/>
  <c r="D12" i="102"/>
  <c r="G12" i="102"/>
  <c r="D13" i="102"/>
  <c r="G13" i="102"/>
  <c r="D19" i="102"/>
  <c r="G19" i="102"/>
  <c r="G161" i="91"/>
  <c r="G159" i="91"/>
  <c r="G157" i="91"/>
  <c r="D156" i="91"/>
  <c r="F42" i="91"/>
  <c r="E42" i="91"/>
  <c r="C42" i="91"/>
  <c r="B42" i="91"/>
  <c r="I41" i="91"/>
  <c r="H41" i="91"/>
  <c r="I40" i="91"/>
  <c r="H40" i="91"/>
  <c r="I39" i="91"/>
  <c r="H39" i="91"/>
  <c r="I38" i="91"/>
  <c r="H38" i="91"/>
  <c r="I37" i="91"/>
  <c r="H37" i="91"/>
  <c r="I36" i="91"/>
  <c r="H36" i="91"/>
  <c r="N20" i="113"/>
  <c r="N18" i="113"/>
  <c r="N13" i="113"/>
  <c r="N12" i="113"/>
  <c r="N31" i="112"/>
  <c r="O31" i="112"/>
  <c r="O26" i="112"/>
  <c r="N26" i="112"/>
  <c r="O24" i="112"/>
  <c r="N24" i="112"/>
  <c r="O29" i="112"/>
  <c r="N29" i="112"/>
  <c r="O25" i="112"/>
  <c r="N25" i="112"/>
  <c r="K98" i="39"/>
  <c r="J98" i="39"/>
  <c r="I98" i="39"/>
  <c r="H98" i="39"/>
  <c r="G98" i="39"/>
  <c r="F98" i="39"/>
  <c r="E98" i="39"/>
  <c r="D98" i="39"/>
  <c r="C98" i="39"/>
  <c r="B98" i="39"/>
  <c r="K97" i="39"/>
  <c r="J97" i="39"/>
  <c r="I97" i="39"/>
  <c r="H97" i="39"/>
  <c r="G97" i="39"/>
  <c r="F97" i="39"/>
  <c r="E97" i="39"/>
  <c r="D97" i="39"/>
  <c r="C97" i="39"/>
  <c r="B97" i="39"/>
  <c r="K96" i="39"/>
  <c r="J96" i="39"/>
  <c r="I96" i="39"/>
  <c r="H96" i="39"/>
  <c r="G96" i="39"/>
  <c r="F96" i="39"/>
  <c r="E96" i="39"/>
  <c r="D96" i="39"/>
  <c r="C96" i="39"/>
  <c r="B96" i="39"/>
  <c r="K95" i="39"/>
  <c r="J95" i="39"/>
  <c r="I95" i="39"/>
  <c r="H95" i="39"/>
  <c r="G95" i="39"/>
  <c r="F95" i="39"/>
  <c r="E95" i="39"/>
  <c r="D95" i="39"/>
  <c r="C95" i="39"/>
  <c r="B95" i="39"/>
  <c r="K94" i="39"/>
  <c r="J94" i="39"/>
  <c r="I94" i="39"/>
  <c r="H94" i="39"/>
  <c r="G94" i="39"/>
  <c r="F94" i="39"/>
  <c r="E94" i="39"/>
  <c r="D94" i="39"/>
  <c r="C94" i="39"/>
  <c r="B94" i="39"/>
  <c r="K93" i="39"/>
  <c r="J93" i="39"/>
  <c r="I93" i="39"/>
  <c r="H93" i="39"/>
  <c r="G93" i="39"/>
  <c r="F93" i="39"/>
  <c r="E93" i="39"/>
  <c r="D93" i="39"/>
  <c r="C93" i="39"/>
  <c r="B93" i="39"/>
  <c r="K92" i="39"/>
  <c r="J92" i="39"/>
  <c r="I92" i="39"/>
  <c r="H92" i="39"/>
  <c r="G92" i="39"/>
  <c r="F92" i="39"/>
  <c r="E92" i="39"/>
  <c r="D92" i="39"/>
  <c r="C92" i="39"/>
  <c r="B92" i="39"/>
  <c r="K91" i="39"/>
  <c r="J91" i="39"/>
  <c r="I91" i="39"/>
  <c r="H91" i="39"/>
  <c r="G91" i="39"/>
  <c r="F91" i="39"/>
  <c r="E91" i="39"/>
  <c r="D91" i="39"/>
  <c r="C91" i="39"/>
  <c r="B91" i="39"/>
  <c r="K90" i="39"/>
  <c r="J90" i="39"/>
  <c r="I90" i="39"/>
  <c r="H90" i="39"/>
  <c r="G90" i="39"/>
  <c r="F90" i="39"/>
  <c r="E90" i="39"/>
  <c r="D90" i="39"/>
  <c r="C90" i="39"/>
  <c r="B90" i="39"/>
  <c r="K89" i="39"/>
  <c r="J89" i="39"/>
  <c r="I89" i="39"/>
  <c r="H89" i="39"/>
  <c r="G89" i="39"/>
  <c r="F89" i="39"/>
  <c r="E89" i="39"/>
  <c r="D89" i="39"/>
  <c r="C89" i="39"/>
  <c r="B89" i="39"/>
  <c r="C88" i="39"/>
  <c r="D88" i="39"/>
  <c r="E88" i="39"/>
  <c r="F88" i="39"/>
  <c r="G88" i="39"/>
  <c r="H88" i="39"/>
  <c r="I88" i="39"/>
  <c r="J88" i="39"/>
  <c r="K88" i="39"/>
  <c r="B88" i="39"/>
  <c r="K81" i="39"/>
  <c r="J81" i="39"/>
  <c r="I81" i="39"/>
  <c r="H81" i="39"/>
  <c r="G81" i="39"/>
  <c r="F81" i="39"/>
  <c r="E81" i="39"/>
  <c r="D81" i="39"/>
  <c r="C81" i="39"/>
  <c r="B81" i="39"/>
  <c r="M80" i="39"/>
  <c r="L80" i="39"/>
  <c r="M79" i="39"/>
  <c r="L79" i="39"/>
  <c r="M78" i="39"/>
  <c r="L78" i="39"/>
  <c r="M77" i="39"/>
  <c r="L77" i="39"/>
  <c r="M76" i="39"/>
  <c r="L76" i="39"/>
  <c r="M75" i="39"/>
  <c r="L75" i="39"/>
  <c r="M74" i="39"/>
  <c r="L74" i="39"/>
  <c r="M73" i="39"/>
  <c r="L73" i="39"/>
  <c r="M72" i="39"/>
  <c r="L72" i="39"/>
  <c r="M71" i="39"/>
  <c r="L71" i="39"/>
  <c r="M70" i="39"/>
  <c r="L70" i="39"/>
  <c r="K63" i="39"/>
  <c r="J63" i="39"/>
  <c r="I63" i="39"/>
  <c r="H63" i="39"/>
  <c r="G63" i="39"/>
  <c r="F63" i="39"/>
  <c r="E63" i="39"/>
  <c r="D63" i="39"/>
  <c r="C63" i="39"/>
  <c r="B63" i="39"/>
  <c r="M62" i="39"/>
  <c r="L62" i="39"/>
  <c r="M61" i="39"/>
  <c r="L61" i="39"/>
  <c r="M60" i="39"/>
  <c r="L60" i="39"/>
  <c r="M59" i="39"/>
  <c r="L59" i="39"/>
  <c r="M58" i="39"/>
  <c r="L58" i="39"/>
  <c r="M57" i="39"/>
  <c r="L57" i="39"/>
  <c r="M56" i="39"/>
  <c r="L56" i="39"/>
  <c r="M55" i="39"/>
  <c r="L55" i="39"/>
  <c r="M54" i="39"/>
  <c r="L54" i="39"/>
  <c r="M53" i="39"/>
  <c r="L53" i="39"/>
  <c r="M52" i="39"/>
  <c r="L52" i="39"/>
  <c r="K45" i="39"/>
  <c r="J45" i="39"/>
  <c r="I45" i="39"/>
  <c r="H45" i="39"/>
  <c r="G45" i="39"/>
  <c r="F45" i="39"/>
  <c r="E45" i="39"/>
  <c r="D45" i="39"/>
  <c r="C45" i="39"/>
  <c r="B45" i="39"/>
  <c r="M44" i="39"/>
  <c r="L44" i="39"/>
  <c r="M43" i="39"/>
  <c r="L43" i="39"/>
  <c r="M42" i="39"/>
  <c r="L42" i="39"/>
  <c r="M41" i="39"/>
  <c r="L41" i="39"/>
  <c r="M40" i="39"/>
  <c r="L40" i="39"/>
  <c r="M39" i="39"/>
  <c r="L39" i="39"/>
  <c r="M38" i="39"/>
  <c r="L38" i="39"/>
  <c r="M37" i="39"/>
  <c r="L37" i="39"/>
  <c r="M36" i="39"/>
  <c r="L36" i="39"/>
  <c r="M35" i="39"/>
  <c r="L35" i="39"/>
  <c r="M34" i="39"/>
  <c r="L34" i="39"/>
  <c r="G32" i="95"/>
  <c r="F32" i="95"/>
  <c r="M27" i="113"/>
  <c r="L27" i="113"/>
  <c r="K27" i="113"/>
  <c r="J27" i="113"/>
  <c r="I27" i="113"/>
  <c r="H27" i="113"/>
  <c r="G27" i="113"/>
  <c r="F27" i="113"/>
  <c r="E27" i="113"/>
  <c r="D27" i="113"/>
  <c r="C27" i="113"/>
  <c r="B27" i="113"/>
  <c r="O20" i="113"/>
  <c r="O18" i="113"/>
  <c r="O13" i="113"/>
  <c r="O12" i="113"/>
  <c r="O10" i="113"/>
  <c r="N10" i="113"/>
  <c r="O18" i="112"/>
  <c r="N18" i="112"/>
  <c r="O17" i="112"/>
  <c r="N17" i="112"/>
  <c r="O16" i="112"/>
  <c r="N16" i="112"/>
  <c r="O15" i="112"/>
  <c r="N15" i="112"/>
  <c r="O14" i="112"/>
  <c r="N14" i="112"/>
  <c r="O13" i="112"/>
  <c r="N13" i="112"/>
  <c r="O12" i="112"/>
  <c r="N12" i="112"/>
  <c r="O11" i="112"/>
  <c r="N11" i="112"/>
  <c r="O10" i="112"/>
  <c r="N10" i="112"/>
  <c r="G30" i="97"/>
  <c r="F30" i="97"/>
  <c r="G30" i="96"/>
  <c r="F30" i="96"/>
  <c r="M18" i="93"/>
  <c r="E34" i="93" s="1"/>
  <c r="L18" i="93"/>
  <c r="D34" i="93" s="1"/>
  <c r="K18" i="93"/>
  <c r="E33" i="93" s="1"/>
  <c r="J18" i="93"/>
  <c r="D33" i="93" s="1"/>
  <c r="I15" i="91"/>
  <c r="H15" i="91"/>
  <c r="I14" i="91"/>
  <c r="H14" i="91"/>
  <c r="I13" i="91"/>
  <c r="H13" i="91"/>
  <c r="I12" i="91"/>
  <c r="H12" i="91"/>
  <c r="I11" i="91"/>
  <c r="H11" i="91"/>
  <c r="I10" i="91"/>
  <c r="H10" i="91"/>
  <c r="D16" i="91"/>
  <c r="I19" i="102"/>
  <c r="H19" i="102"/>
  <c r="I13" i="102"/>
  <c r="H13" i="102"/>
  <c r="I12" i="102"/>
  <c r="H12" i="102"/>
  <c r="E23" i="43"/>
  <c r="I17" i="43"/>
  <c r="H17" i="43"/>
  <c r="I14" i="43"/>
  <c r="H14" i="43"/>
  <c r="I13" i="43"/>
  <c r="H13" i="43"/>
  <c r="I12" i="43"/>
  <c r="H12" i="43"/>
  <c r="I10" i="43"/>
  <c r="H10" i="43"/>
  <c r="G256" i="91"/>
  <c r="G254" i="91"/>
  <c r="F257" i="91"/>
  <c r="E257" i="91"/>
  <c r="D256" i="91"/>
  <c r="B257" i="91"/>
  <c r="D254" i="91"/>
  <c r="D255" i="91"/>
  <c r="D251" i="91"/>
  <c r="F143" i="91"/>
  <c r="E143" i="91"/>
  <c r="C143" i="91"/>
  <c r="B143" i="91"/>
  <c r="I142" i="91"/>
  <c r="H142" i="91"/>
  <c r="M10" i="39"/>
  <c r="C21" i="39"/>
  <c r="D21" i="39"/>
  <c r="E21" i="39"/>
  <c r="F21" i="39"/>
  <c r="G21" i="39"/>
  <c r="H21" i="39"/>
  <c r="I21" i="39"/>
  <c r="J21" i="39"/>
  <c r="K21" i="39"/>
  <c r="B21" i="39"/>
  <c r="L11" i="39"/>
  <c r="M11" i="39"/>
  <c r="L12" i="39"/>
  <c r="M12" i="39"/>
  <c r="L13" i="39"/>
  <c r="M13" i="39"/>
  <c r="L14" i="39"/>
  <c r="M14" i="39"/>
  <c r="L15" i="39"/>
  <c r="M15" i="39"/>
  <c r="L16" i="39"/>
  <c r="M16" i="39"/>
  <c r="L17" i="39"/>
  <c r="M17" i="39"/>
  <c r="L18" i="39"/>
  <c r="M18" i="39"/>
  <c r="L19" i="39"/>
  <c r="M19" i="39"/>
  <c r="L20" i="39"/>
  <c r="M20" i="39"/>
  <c r="L10" i="39"/>
  <c r="F152" i="91"/>
  <c r="E152" i="91"/>
  <c r="B33" i="93"/>
  <c r="B31" i="93"/>
  <c r="B29" i="93"/>
  <c r="C152" i="91"/>
  <c r="B152" i="91"/>
  <c r="F20" i="102"/>
  <c r="E20" i="102"/>
  <c r="C20" i="102"/>
  <c r="B20" i="102"/>
  <c r="I151" i="91"/>
  <c r="H151" i="91"/>
  <c r="I150" i="91"/>
  <c r="H150" i="91"/>
  <c r="I149" i="91"/>
  <c r="H149" i="91"/>
  <c r="I148" i="91"/>
  <c r="H148" i="91"/>
  <c r="I147" i="91"/>
  <c r="H147" i="91"/>
  <c r="I146" i="91"/>
  <c r="H146" i="91"/>
  <c r="I57" i="43"/>
  <c r="F57" i="43"/>
  <c r="I56" i="43"/>
  <c r="F56" i="43"/>
  <c r="E32" i="20"/>
  <c r="E33" i="20"/>
  <c r="E34" i="20"/>
  <c r="E35" i="20"/>
  <c r="E36" i="20"/>
  <c r="E38" i="20"/>
  <c r="E31" i="20"/>
  <c r="E17" i="20"/>
  <c r="E18" i="20"/>
  <c r="E19" i="20"/>
  <c r="E20" i="20"/>
  <c r="E21" i="20"/>
  <c r="E22" i="20"/>
  <c r="E23" i="20"/>
  <c r="E24" i="20"/>
  <c r="E25" i="20"/>
  <c r="E26" i="20"/>
  <c r="E28" i="20"/>
  <c r="E29" i="20"/>
  <c r="E16" i="20"/>
  <c r="E10" i="20"/>
  <c r="E11" i="20"/>
  <c r="E12" i="20"/>
  <c r="E13" i="20"/>
  <c r="E14" i="20"/>
  <c r="E9" i="20"/>
  <c r="E32" i="93"/>
  <c r="D32" i="93"/>
  <c r="E31" i="93"/>
  <c r="D31" i="93"/>
  <c r="C16" i="91"/>
  <c r="E16" i="91"/>
  <c r="F16" i="91"/>
  <c r="E29" i="93"/>
  <c r="D30" i="93"/>
  <c r="E30" i="93"/>
  <c r="B16" i="91"/>
  <c r="S13" i="38"/>
  <c r="Q15" i="38"/>
  <c r="R15" i="38"/>
  <c r="S9" i="38"/>
  <c r="S10" i="38"/>
  <c r="S11" i="38"/>
  <c r="S12" i="38"/>
  <c r="B15" i="38"/>
  <c r="C15" i="38"/>
  <c r="D15" i="38"/>
  <c r="G253" i="91"/>
  <c r="D253" i="91"/>
  <c r="D252" i="91"/>
  <c r="G255" i="91"/>
  <c r="N59" i="39" l="1"/>
  <c r="O15" i="38"/>
  <c r="P14" i="38"/>
  <c r="P15" i="38" s="1"/>
  <c r="N57" i="39"/>
  <c r="D23" i="43"/>
  <c r="G23" i="43"/>
  <c r="N34" i="39"/>
  <c r="L91" i="39"/>
  <c r="N43" i="39"/>
  <c r="N54" i="39"/>
  <c r="N58" i="39"/>
  <c r="N72" i="39"/>
  <c r="K33" i="122"/>
  <c r="J33" i="122"/>
  <c r="N78" i="39"/>
  <c r="N75" i="39"/>
  <c r="M89" i="39"/>
  <c r="E99" i="39"/>
  <c r="N76" i="39"/>
  <c r="H99" i="39"/>
  <c r="M98" i="39"/>
  <c r="N37" i="39"/>
  <c r="J148" i="91"/>
  <c r="J147" i="91"/>
  <c r="J150" i="91"/>
  <c r="L90" i="39"/>
  <c r="N36" i="39"/>
  <c r="N13" i="39"/>
  <c r="M92" i="39"/>
  <c r="N56" i="39"/>
  <c r="M90" i="39"/>
  <c r="M91" i="39"/>
  <c r="N91" i="39" s="1"/>
  <c r="J149" i="91"/>
  <c r="J151" i="91"/>
  <c r="N55" i="39"/>
  <c r="N71" i="39"/>
  <c r="N77" i="39"/>
  <c r="N79" i="39"/>
  <c r="M96" i="39"/>
  <c r="N38" i="39"/>
  <c r="N40" i="39"/>
  <c r="L96" i="39"/>
  <c r="N53" i="39"/>
  <c r="C99" i="39"/>
  <c r="D152" i="91"/>
  <c r="N44" i="39"/>
  <c r="N62" i="39"/>
  <c r="L93" i="39"/>
  <c r="F99" i="39"/>
  <c r="H152" i="91"/>
  <c r="J10" i="91"/>
  <c r="J14" i="91"/>
  <c r="N41" i="39"/>
  <c r="M88" i="39"/>
  <c r="M93" i="39"/>
  <c r="L98" i="39"/>
  <c r="L89" i="39"/>
  <c r="L92" i="39"/>
  <c r="L97" i="39"/>
  <c r="M45" i="39"/>
  <c r="N42" i="39"/>
  <c r="N80" i="39"/>
  <c r="M94" i="39"/>
  <c r="M97" i="39"/>
  <c r="K99" i="39"/>
  <c r="J13" i="102"/>
  <c r="N60" i="39"/>
  <c r="D99" i="39"/>
  <c r="L95" i="39"/>
  <c r="J11" i="102"/>
  <c r="J39" i="91"/>
  <c r="N32" i="112"/>
  <c r="O32" i="112"/>
  <c r="K12" i="109"/>
  <c r="J12" i="109"/>
  <c r="H253" i="91"/>
  <c r="L45" i="39"/>
  <c r="N39" i="39"/>
  <c r="M63" i="39"/>
  <c r="N73" i="39"/>
  <c r="L81" i="39"/>
  <c r="G99" i="39"/>
  <c r="M95" i="39"/>
  <c r="N52" i="39"/>
  <c r="L63" i="39"/>
  <c r="M81" i="39"/>
  <c r="N70" i="39"/>
  <c r="L94" i="39"/>
  <c r="L88" i="39"/>
  <c r="B99" i="39"/>
  <c r="J99" i="39"/>
  <c r="J146" i="91"/>
  <c r="N35" i="39"/>
  <c r="N61" i="39"/>
  <c r="N74" i="39"/>
  <c r="I99" i="39"/>
  <c r="N16" i="39"/>
  <c r="N27" i="113"/>
  <c r="I152" i="91"/>
  <c r="N19" i="39"/>
  <c r="O27" i="113"/>
  <c r="D20" i="102"/>
  <c r="J12" i="43"/>
  <c r="J12" i="102"/>
  <c r="G20" i="102"/>
  <c r="J14" i="43"/>
  <c r="J19" i="102"/>
  <c r="H42" i="91"/>
  <c r="I255" i="91"/>
  <c r="H252" i="91"/>
  <c r="I253" i="91"/>
  <c r="I256" i="91"/>
  <c r="H254" i="91"/>
  <c r="H255" i="91"/>
  <c r="H256" i="91"/>
  <c r="H251" i="91"/>
  <c r="I251" i="91"/>
  <c r="I254" i="91"/>
  <c r="I252" i="91"/>
  <c r="G152" i="91"/>
  <c r="J141" i="91"/>
  <c r="J140" i="91"/>
  <c r="D42" i="91"/>
  <c r="N20" i="39"/>
  <c r="N12" i="39"/>
  <c r="N11" i="39"/>
  <c r="M21" i="39"/>
  <c r="N18" i="39"/>
  <c r="N14" i="39"/>
  <c r="N17" i="39"/>
  <c r="N15" i="39"/>
  <c r="N10" i="39"/>
  <c r="S15" i="38"/>
  <c r="E39" i="20"/>
  <c r="L21" i="39"/>
  <c r="I23" i="43"/>
  <c r="H23" i="43"/>
  <c r="J17" i="43"/>
  <c r="J13" i="43"/>
  <c r="J11" i="43"/>
  <c r="J16" i="43"/>
  <c r="I20" i="102"/>
  <c r="H20" i="102"/>
  <c r="E30" i="20"/>
  <c r="E15" i="20"/>
  <c r="J15" i="91"/>
  <c r="J11" i="91"/>
  <c r="J13" i="91"/>
  <c r="G42" i="91"/>
  <c r="G143" i="91"/>
  <c r="G158" i="91"/>
  <c r="J142" i="91"/>
  <c r="D143" i="91"/>
  <c r="D158" i="91"/>
  <c r="J139" i="91"/>
  <c r="J40" i="91"/>
  <c r="G251" i="91"/>
  <c r="C257" i="91"/>
  <c r="D257" i="91" s="1"/>
  <c r="I16" i="91"/>
  <c r="J138" i="91"/>
  <c r="D160" i="91"/>
  <c r="I42" i="91"/>
  <c r="G252" i="91"/>
  <c r="J38" i="91"/>
  <c r="J37" i="91"/>
  <c r="J41" i="91"/>
  <c r="D159" i="91"/>
  <c r="G257" i="91"/>
  <c r="B162" i="91"/>
  <c r="E162" i="91"/>
  <c r="G160" i="91"/>
  <c r="D161" i="91"/>
  <c r="C162" i="91"/>
  <c r="J36" i="91"/>
  <c r="J12" i="91"/>
  <c r="G16" i="91"/>
  <c r="F162" i="91"/>
  <c r="J10" i="43"/>
  <c r="H16" i="91"/>
  <c r="H143" i="91"/>
  <c r="G156" i="91"/>
  <c r="I143" i="91"/>
  <c r="J137" i="91"/>
  <c r="D157" i="91"/>
  <c r="J10" i="102"/>
  <c r="N92" i="39" l="1"/>
  <c r="N45" i="39"/>
  <c r="N98" i="39"/>
  <c r="N90" i="39"/>
  <c r="N89" i="39"/>
  <c r="N96" i="39"/>
  <c r="J152" i="91"/>
  <c r="N63" i="39"/>
  <c r="N93" i="39"/>
  <c r="N94" i="39"/>
  <c r="J255" i="91"/>
  <c r="N95" i="39"/>
  <c r="N97" i="39"/>
  <c r="J253" i="91"/>
  <c r="L99" i="39"/>
  <c r="N88" i="39"/>
  <c r="M99" i="39"/>
  <c r="N81" i="39"/>
  <c r="J20" i="102"/>
  <c r="J252" i="91"/>
  <c r="J254" i="91"/>
  <c r="J256" i="91"/>
  <c r="I257" i="91"/>
  <c r="H257" i="91"/>
  <c r="N21" i="39"/>
  <c r="E40" i="20"/>
  <c r="J23" i="43"/>
  <c r="J16" i="91"/>
  <c r="D162" i="91"/>
  <c r="J251" i="91"/>
  <c r="J42" i="91"/>
  <c r="J143" i="91"/>
  <c r="H162" i="91"/>
  <c r="G162" i="91"/>
  <c r="I162" i="91"/>
  <c r="N99" i="39" l="1"/>
  <c r="J162" i="91"/>
  <c r="J257" i="91"/>
</calcChain>
</file>

<file path=xl/sharedStrings.xml><?xml version="1.0" encoding="utf-8"?>
<sst xmlns="http://schemas.openxmlformats.org/spreadsheetml/2006/main" count="4168" uniqueCount="1508">
  <si>
    <t>إحصاءات التعليم</t>
  </si>
  <si>
    <t>EDUCATION STATISTICS</t>
  </si>
  <si>
    <t>مصادر البيانات :</t>
  </si>
  <si>
    <t xml:space="preserve"> Primary</t>
  </si>
  <si>
    <t xml:space="preserve"> Preparatory</t>
  </si>
  <si>
    <t xml:space="preserve"> General Secondary</t>
  </si>
  <si>
    <t>مدارس</t>
  </si>
  <si>
    <t>المجموع</t>
  </si>
  <si>
    <t>Total</t>
  </si>
  <si>
    <t>ذكور</t>
  </si>
  <si>
    <t>الصف الأول</t>
  </si>
  <si>
    <t>الصف الثاني</t>
  </si>
  <si>
    <t>الصف الثالث</t>
  </si>
  <si>
    <t xml:space="preserve">المجموع العام  </t>
  </si>
  <si>
    <t xml:space="preserve">Grand Total  </t>
  </si>
  <si>
    <t xml:space="preserve">المجموع </t>
  </si>
  <si>
    <t>الدوحة</t>
  </si>
  <si>
    <t>طلاب</t>
  </si>
  <si>
    <t>Students</t>
  </si>
  <si>
    <t xml:space="preserve"> Doha</t>
  </si>
  <si>
    <t>Schools</t>
  </si>
  <si>
    <t>الريان</t>
  </si>
  <si>
    <t>الوكرة</t>
  </si>
  <si>
    <t xml:space="preserve"> Umm Salal</t>
  </si>
  <si>
    <t>الشمال</t>
  </si>
  <si>
    <t xml:space="preserve">Total </t>
  </si>
  <si>
    <t>المجموع العام</t>
  </si>
  <si>
    <t xml:space="preserve">المجموع  </t>
  </si>
  <si>
    <t xml:space="preserve">Total  </t>
  </si>
  <si>
    <t xml:space="preserve">المجموع  العام </t>
  </si>
  <si>
    <t xml:space="preserve"> مدرسون    </t>
  </si>
  <si>
    <t>Teachers</t>
  </si>
  <si>
    <t xml:space="preserve">مدرسون    </t>
  </si>
  <si>
    <t xml:space="preserve">  المجموع</t>
  </si>
  <si>
    <t xml:space="preserve">  Total</t>
  </si>
  <si>
    <t xml:space="preserve">المجموع  العام  </t>
  </si>
  <si>
    <t xml:space="preserve">  الإبتدائية</t>
  </si>
  <si>
    <t xml:space="preserve">  Primary</t>
  </si>
  <si>
    <t xml:space="preserve">  Preparatory</t>
  </si>
  <si>
    <t xml:space="preserve">  General Secondary</t>
  </si>
  <si>
    <t>الحلقة الأولى</t>
  </si>
  <si>
    <t xml:space="preserve">Grade I  </t>
  </si>
  <si>
    <t>الحلقة الثانية</t>
  </si>
  <si>
    <t xml:space="preserve">Grade II  </t>
  </si>
  <si>
    <t>الحلقة الثالثة</t>
  </si>
  <si>
    <t xml:space="preserve">Grade III  </t>
  </si>
  <si>
    <t>الحلقة الرابعة</t>
  </si>
  <si>
    <t>(1) المسجلون في بداية العام الدراسي .</t>
  </si>
  <si>
    <t>(1) Registered at beginning of academic Year.</t>
  </si>
  <si>
    <t>قطر</t>
  </si>
  <si>
    <t>Qatar</t>
  </si>
  <si>
    <t>البحرين</t>
  </si>
  <si>
    <t>Bahrain</t>
  </si>
  <si>
    <t>المملكة العربية السعودية</t>
  </si>
  <si>
    <t>Saudi Arabia</t>
  </si>
  <si>
    <t>عمان</t>
  </si>
  <si>
    <t>Oman</t>
  </si>
  <si>
    <t>U.A.E.</t>
  </si>
  <si>
    <t>اليمن</t>
  </si>
  <si>
    <t>Yamen</t>
  </si>
  <si>
    <t>فلسطين</t>
  </si>
  <si>
    <t>Palestine</t>
  </si>
  <si>
    <t>الأردن</t>
  </si>
  <si>
    <t>Jordan</t>
  </si>
  <si>
    <t>Somalia</t>
  </si>
  <si>
    <t>التربية</t>
  </si>
  <si>
    <t>Education</t>
  </si>
  <si>
    <t>الشريعة</t>
  </si>
  <si>
    <t>Sharia</t>
  </si>
  <si>
    <t>الهندسة</t>
  </si>
  <si>
    <t>Engineering</t>
  </si>
  <si>
    <t>الإدارة والاقتصاد</t>
  </si>
  <si>
    <t>الكويت</t>
  </si>
  <si>
    <t>Kuwait</t>
  </si>
  <si>
    <t>العراق</t>
  </si>
  <si>
    <t>Iraq</t>
  </si>
  <si>
    <t>سوريا</t>
  </si>
  <si>
    <t>Syria</t>
  </si>
  <si>
    <t>لبنان</t>
  </si>
  <si>
    <t>Lebanon</t>
  </si>
  <si>
    <t>مصر</t>
  </si>
  <si>
    <t>Egypt</t>
  </si>
  <si>
    <t>السودان</t>
  </si>
  <si>
    <t>Sudan</t>
  </si>
  <si>
    <t>موريتانيا</t>
  </si>
  <si>
    <t>الجزائر</t>
  </si>
  <si>
    <t>Algeria</t>
  </si>
  <si>
    <t>Qataris</t>
  </si>
  <si>
    <t xml:space="preserve">  بكالوريوس في التربية</t>
  </si>
  <si>
    <t xml:space="preserve">  بكالوريوس في الشريعة وأصول الدين</t>
  </si>
  <si>
    <t xml:space="preserve">  بكالوريوس في الهندسة</t>
  </si>
  <si>
    <t>خريجو جامعة قطر حسب الجنسية والكلية ونوع التخصص</t>
  </si>
  <si>
    <t>UNIVERSITY OF QATAR GRADUATES BY NATIONALITY, FACULTY AND FIELD OF SPECIALIZATION</t>
  </si>
  <si>
    <t xml:space="preserve">  Others</t>
  </si>
  <si>
    <t xml:space="preserve">  مصر</t>
  </si>
  <si>
    <t xml:space="preserve">  Egypt</t>
  </si>
  <si>
    <t xml:space="preserve">  Canada</t>
  </si>
  <si>
    <t xml:space="preserve">  Jordan</t>
  </si>
  <si>
    <t xml:space="preserve">  سوريا</t>
  </si>
  <si>
    <t xml:space="preserve">  Syria</t>
  </si>
  <si>
    <t xml:space="preserve">  بلدان أخرى</t>
  </si>
  <si>
    <t>أستاذ</t>
  </si>
  <si>
    <t>أستاذ مساعد</t>
  </si>
  <si>
    <t>Professor</t>
  </si>
  <si>
    <t>Associate Professor</t>
  </si>
  <si>
    <t xml:space="preserve">  قطر</t>
  </si>
  <si>
    <t xml:space="preserve">  Qatar</t>
  </si>
  <si>
    <t xml:space="preserve">  العراق</t>
  </si>
  <si>
    <t xml:space="preserve">  Iraq</t>
  </si>
  <si>
    <t xml:space="preserve">  فلسطين</t>
  </si>
  <si>
    <t xml:space="preserve">  Palestine</t>
  </si>
  <si>
    <t xml:space="preserve">  السودان</t>
  </si>
  <si>
    <t xml:space="preserve">  Sudan</t>
  </si>
  <si>
    <t xml:space="preserve">  المملكة المتحدة</t>
  </si>
  <si>
    <t xml:space="preserve">  U.K.</t>
  </si>
  <si>
    <t xml:space="preserve">  الولايات المتحدة</t>
  </si>
  <si>
    <t xml:space="preserve">  U.S.A.</t>
  </si>
  <si>
    <t xml:space="preserve">  كندا</t>
  </si>
  <si>
    <t>كلية التربية</t>
  </si>
  <si>
    <t>2000/1999</t>
  </si>
  <si>
    <t>الإدارة العليا</t>
  </si>
  <si>
    <t>المدرسون</t>
  </si>
  <si>
    <t>Administrators</t>
  </si>
  <si>
    <t>قطريون
Qataris</t>
  </si>
  <si>
    <t>غير قطريين
Non-Qataris</t>
  </si>
  <si>
    <t>المجموع
Total</t>
  </si>
  <si>
    <t>Courses Study</t>
  </si>
  <si>
    <t>دراسة مقررات</t>
  </si>
  <si>
    <t>Art and Science</t>
  </si>
  <si>
    <t>القانون</t>
  </si>
  <si>
    <t>Law</t>
  </si>
  <si>
    <t xml:space="preserve">  بكالوريوس في القانون</t>
  </si>
  <si>
    <t>كلية القانون</t>
  </si>
  <si>
    <t>محاضر</t>
  </si>
  <si>
    <t xml:space="preserve"> أستاذ مشارك</t>
  </si>
  <si>
    <t>مساعدي التدريس</t>
  </si>
  <si>
    <t>Teaching Assistant</t>
  </si>
  <si>
    <t xml:space="preserve">  Assistant Professor</t>
  </si>
  <si>
    <t>Lecturer</t>
  </si>
  <si>
    <t>Preparatory</t>
  </si>
  <si>
    <t>الطلاب</t>
  </si>
  <si>
    <t>1 - Law</t>
  </si>
  <si>
    <t>3 - دراسات اسلامية</t>
  </si>
  <si>
    <t>3 - Islamic Studies</t>
  </si>
  <si>
    <t xml:space="preserve">  بكالوريوس في الإدارة والاقتصاد</t>
  </si>
  <si>
    <t>التربية
Education</t>
  </si>
  <si>
    <t>الهندسة
Engineering</t>
  </si>
  <si>
    <t>القانون
Law</t>
  </si>
  <si>
    <t>ذكور قطريون  Qatari males</t>
  </si>
  <si>
    <t>ذكور غير قطريين  Non-Qatari males</t>
  </si>
  <si>
    <r>
      <t xml:space="preserve">ذكور
</t>
    </r>
    <r>
      <rPr>
        <b/>
        <sz val="8"/>
        <rFont val="Arial"/>
        <family val="2"/>
      </rPr>
      <t>M</t>
    </r>
  </si>
  <si>
    <t>مدارس عربية</t>
  </si>
  <si>
    <t>Arabic Schools</t>
  </si>
  <si>
    <t>المجموع العام
G.Total</t>
  </si>
  <si>
    <t>مجموع</t>
  </si>
  <si>
    <t>خاص</t>
  </si>
  <si>
    <t>Gov.</t>
  </si>
  <si>
    <t>حكومي</t>
  </si>
  <si>
    <t>نوع
التعليم</t>
  </si>
  <si>
    <t>المدرسين</t>
  </si>
  <si>
    <t>Student</t>
  </si>
  <si>
    <t>Classes</t>
  </si>
  <si>
    <t>الصفوف</t>
  </si>
  <si>
    <t>المدارس</t>
  </si>
  <si>
    <t>Mixed Schools</t>
  </si>
  <si>
    <t>مدارس مختلطة</t>
  </si>
  <si>
    <t>مدارس بنات</t>
  </si>
  <si>
    <t>مدارس بنين</t>
  </si>
  <si>
    <t xml:space="preserve">الطلاب والمدارس والصفوف والمدرسين  حسب  المرحلة التعليمية  </t>
  </si>
  <si>
    <t>المدارس الخاصة
Private Schools</t>
  </si>
  <si>
    <t>مجموع الطلاب
(المدارس)</t>
  </si>
  <si>
    <t>مجموع الطلاب
(جامعات)</t>
  </si>
  <si>
    <t>22&lt;</t>
  </si>
  <si>
    <t>&gt;22</t>
  </si>
  <si>
    <t>&lt;3</t>
  </si>
  <si>
    <t>الظعاين</t>
  </si>
  <si>
    <t>الثانوي</t>
  </si>
  <si>
    <t>الابتدائي</t>
  </si>
  <si>
    <t xml:space="preserve">Other </t>
  </si>
  <si>
    <t xml:space="preserve"> أخرى</t>
  </si>
  <si>
    <t>India</t>
  </si>
  <si>
    <t>Pakistan</t>
  </si>
  <si>
    <t>باكستان</t>
  </si>
  <si>
    <t>Iran</t>
  </si>
  <si>
    <t>ايران</t>
  </si>
  <si>
    <t>France</t>
  </si>
  <si>
    <t>فرنسا</t>
  </si>
  <si>
    <t>United Kingdom</t>
  </si>
  <si>
    <t>المملكة المتحدة</t>
  </si>
  <si>
    <t>United States</t>
  </si>
  <si>
    <t>الولايات المتحدة الامريكية</t>
  </si>
  <si>
    <t>2   -  Public Administration</t>
  </si>
  <si>
    <t>2   -  إدارة عامة</t>
  </si>
  <si>
    <t>1   -  Accounting</t>
  </si>
  <si>
    <t>1   -  محاسبة</t>
  </si>
  <si>
    <t xml:space="preserve">  كلية الإدارة والاقتصاد</t>
  </si>
  <si>
    <t>3   -  Civil Engineering</t>
  </si>
  <si>
    <t>3   -  هندسة مدنية</t>
  </si>
  <si>
    <t>2   -  Electrical Engineering</t>
  </si>
  <si>
    <t>2   -  هندسة كهربائية</t>
  </si>
  <si>
    <t>1   -  Mechanical Engineering</t>
  </si>
  <si>
    <t>1   -  هندسة ميكانيكية</t>
  </si>
  <si>
    <t xml:space="preserve">  كلية الهندسة</t>
  </si>
  <si>
    <t>1 -  القانون</t>
  </si>
  <si>
    <t xml:space="preserve">  كلية الشريعة</t>
  </si>
  <si>
    <t>6   -  English Language</t>
  </si>
  <si>
    <t>5   -  خدمة اجتماعية</t>
  </si>
  <si>
    <t>4   -  Sociology</t>
  </si>
  <si>
    <t>3   -  Geography</t>
  </si>
  <si>
    <t>3   -  جغرافيا</t>
  </si>
  <si>
    <t>2   -  History</t>
  </si>
  <si>
    <t>2   -  تاريخ</t>
  </si>
  <si>
    <t>1   -  Arabic Language</t>
  </si>
  <si>
    <t>وايل كورنيل الطبية</t>
  </si>
  <si>
    <t>فيرجينيا كومونويلث</t>
  </si>
  <si>
    <t>تكساس</t>
  </si>
  <si>
    <t>جورج تاون</t>
  </si>
  <si>
    <t>كارينجي ميلون</t>
  </si>
  <si>
    <t>الجسر الاكاديمي</t>
  </si>
  <si>
    <t>Diploma</t>
  </si>
  <si>
    <t>دبلوم</t>
  </si>
  <si>
    <t>زمالة</t>
  </si>
  <si>
    <t>بكالوريوس</t>
  </si>
  <si>
    <t>ماجستير</t>
  </si>
  <si>
    <t>دكتوراة</t>
  </si>
  <si>
    <t>Graduates</t>
  </si>
  <si>
    <t>Computer Science</t>
  </si>
  <si>
    <t>Medical Science</t>
  </si>
  <si>
    <t>STUDENTS ON SCHOLARSHIPS ABROAD BY SPECIALIZATION OF STUDY</t>
  </si>
  <si>
    <t>Other</t>
  </si>
  <si>
    <t>Legal Professions and Studies</t>
  </si>
  <si>
    <t>Health professions and Related Clinical Sciences</t>
  </si>
  <si>
    <t>Foreign Languages, Literatures, and Linguistics</t>
  </si>
  <si>
    <t xml:space="preserve">Engineering </t>
  </si>
  <si>
    <t xml:space="preserve">هندسة </t>
  </si>
  <si>
    <t>تعليم</t>
  </si>
  <si>
    <t>Computer and Information Sciences and Support Services</t>
  </si>
  <si>
    <t>الحاسوب والمعلوماتية وخدمات الإسناد</t>
  </si>
  <si>
    <t>Biological and Biomedical Sciences</t>
  </si>
  <si>
    <t>Australia</t>
  </si>
  <si>
    <t>Canada</t>
  </si>
  <si>
    <t>كندا</t>
  </si>
  <si>
    <t>Ireland</t>
  </si>
  <si>
    <t>STUDENTS ON SCHOLARSHIPS ABROAD BY COUNTRY OF STUDY</t>
  </si>
  <si>
    <t>دكتوراه</t>
  </si>
  <si>
    <t>STUDENTS ON SCHOLARSHIPS ABROAD BY SPECIALIZATION AND SCIENTIFIC DEGREE</t>
  </si>
  <si>
    <t>الإداريون</t>
  </si>
  <si>
    <t>الطلاب والمدرسون حسب النوع ونوع التعليم والمرحلة التعليمية</t>
  </si>
  <si>
    <t xml:space="preserve">الطلاب  حسب النوع والجنسية ونوع التعليم والمرحلة التعليمية </t>
  </si>
  <si>
    <t>STUDENTS BY GENDER , NATIONALITY, TYPE OF EDUCATION  THE  EDUCATIONAL LEVEL</t>
  </si>
  <si>
    <t>STUDENTS, SCHOOLS CLASSES AND  TEACHERS, BY LEVEL OF EDUCATION</t>
  </si>
  <si>
    <t>الطلاب و المدارس المستقلة حسب المرحلة التعليمية والنوع والبلدية</t>
  </si>
  <si>
    <t>الهيئة التدريسية  في المدارس المستقلة حسب الجنسية والنوع والمرحلة التعليمية</t>
  </si>
  <si>
    <t>STUDENTS IN PRIVATE SCHOOLS BY TYPE OF SCHOOL AND GENDER</t>
  </si>
  <si>
    <t>الطلاب في المدارس الخاصة حسب نوع المدرسة والنوع</t>
  </si>
  <si>
    <t>TEACHING AND ADMINISTRATIVE STAFF IN PRIVATE SCHOOLS
BY TYPE OF SCHOOL AND GENDER</t>
  </si>
  <si>
    <t>الموظفون في المدارس الخاصة حسب نوع المدرسة والنوع</t>
  </si>
  <si>
    <t>STUDENTS IN PRIVATE SCHOOLS BY NATIONALITY, GENDER AND EDUCATION LEVEL</t>
  </si>
  <si>
    <t>الطلاب في المدارس الخاصة حسب الجنسية والنوع والمرحلة التعليمية</t>
  </si>
  <si>
    <t>الهيئة التدريسية في المدارس الخاصة حسب الجنسية والنوع والمرحلة التعليمية</t>
  </si>
  <si>
    <t>TEACHING STAFF IN PRIVATE SCHOOLS BY NATIONALITY,
GENDER AND EDUCATION LEVEL</t>
  </si>
  <si>
    <t>الدارسون في المدارس الليلية ومراكز محو الأمية حسب المرحلة التعليمية والنوع</t>
  </si>
  <si>
    <t>PERSONS ATTENDING NIGHT SCHOOLS AND ILLITERACY ERADICATION
CENTERS BY EDUCATION LEVEL AND GENDER</t>
  </si>
  <si>
    <t>خريجو جامعة قطر حسب الجنسية  والنوع والدرجة العلمية</t>
  </si>
  <si>
    <t xml:space="preserve">       اللقب الجامعي والنوع
  الجنسية </t>
  </si>
  <si>
    <t>STUDENT ON SCHOLARSHIPS AND GRADUATES (ABROAD) BY DEGREE AND GENDER</t>
  </si>
  <si>
    <t>STUDENTS AND TEACHERS BY GENDER, TYPE OF EDUCATION AND LEVEL OF EDUCATIONAL</t>
  </si>
  <si>
    <t>Primary</t>
  </si>
  <si>
    <t>STUDENTS AND INDEPENDENT SCHOOLS BY EDUCATIONAL LEVEL, GENDER AND MUNICIPALITY</t>
  </si>
  <si>
    <t xml:space="preserve">                    Nationality &amp; Gender
   Educational Level </t>
  </si>
  <si>
    <t>Academice Bridge Program</t>
  </si>
  <si>
    <t>جامعة نورث وسترن</t>
  </si>
  <si>
    <t>جامعة كالجاري قطر</t>
  </si>
  <si>
    <t>طلاب الجامعات
University Students</t>
  </si>
  <si>
    <t>طلاب المدارس
Schools Students</t>
  </si>
  <si>
    <t>ذكور
Males</t>
  </si>
  <si>
    <t>إناث
Females</t>
  </si>
  <si>
    <t>Al Daayen</t>
  </si>
  <si>
    <t>INDEPENDENT SCHOOLS TEACHERS STAFF BY NATIONALITY, GENDER AND
 EDUCATIONAL LEVEL</t>
  </si>
  <si>
    <t>الصومال</t>
  </si>
  <si>
    <t>تونس</t>
  </si>
  <si>
    <t>Tunisia</t>
  </si>
  <si>
    <t>Mouritani</t>
  </si>
  <si>
    <t>الهند</t>
  </si>
  <si>
    <t>4   -  هندسة معمارية</t>
  </si>
  <si>
    <t>دول مجلس التعاون</t>
  </si>
  <si>
    <t>بقية الدول العربية</t>
  </si>
  <si>
    <t>دول اخرى</t>
  </si>
  <si>
    <t>اليابان</t>
  </si>
  <si>
    <t>Japan</t>
  </si>
  <si>
    <t>بكالوريوس في الصيدلة</t>
  </si>
  <si>
    <t>7   -  شؤون دولية</t>
  </si>
  <si>
    <t>7 - International Affairs</t>
  </si>
  <si>
    <t>الموظفين الاداريون</t>
  </si>
  <si>
    <t>كالكاري</t>
  </si>
  <si>
    <t xml:space="preserve">تعليم  </t>
  </si>
  <si>
    <t>Germany</t>
  </si>
  <si>
    <t>Italy</t>
  </si>
  <si>
    <t>الثانوية التخصصية</t>
  </si>
  <si>
    <t>Pre-primary</t>
  </si>
  <si>
    <t>قطر فونديشن</t>
  </si>
  <si>
    <t>GRADUATES  IN THE UNIVERSITIES &amp; PRIVATE COLLEGES</t>
  </si>
  <si>
    <t>الفصل الرابع</t>
  </si>
  <si>
    <t>CHAPTER IV</t>
  </si>
  <si>
    <t>الفهرس</t>
  </si>
  <si>
    <t>Index</t>
  </si>
  <si>
    <t>FIRST: SCHOOLS</t>
  </si>
  <si>
    <t>SECOND: UNIVERSITY</t>
  </si>
  <si>
    <t>أ- الجامعات الحكومية</t>
  </si>
  <si>
    <t>A- GOVERNMENT UNIVERSITIES</t>
  </si>
  <si>
    <t>ب - الجامعات الخاصة</t>
  </si>
  <si>
    <t>B- PRVATE UNIVERSITIES</t>
  </si>
  <si>
    <t>طلاب الجامعات والكليات الخاصة في قطر</t>
  </si>
  <si>
    <t>PRIVATE UNIVERSITIES, GOLLEGES STUDENTS IN QATAR</t>
  </si>
  <si>
    <t xml:space="preserve">الهيئة التدريسية  بالجامعات و الكليات الخاصة حسب الجنس والجنسية واللقب الجامعي </t>
  </si>
  <si>
    <t>STAFF OF PRIVATE UNIVERSITIES AND COLLEGES BY SEX ,NATIONALITY AND PROFESSORSTATUS</t>
  </si>
  <si>
    <t>ج- البعثات</t>
  </si>
  <si>
    <t>C- SCHOLARSHIPS ABROAD</t>
  </si>
  <si>
    <t xml:space="preserve">المبتعثون (خارج دولة قطر)حسب التخصص </t>
  </si>
  <si>
    <t>GRADUATES STUDENTS ON SCHOLARSHIPS ABROAD BY SPCIALIZATION OF STUDY</t>
  </si>
  <si>
    <t>المبتعثون  حسب بلد الدراسة</t>
  </si>
  <si>
    <t>المبتعثون (خارج دولة قطر) حسب التخصص والدرجه العلمية</t>
  </si>
  <si>
    <t>الخريجون من البعثات (خارج دولة قطر )حسب التخصص والدرجه العلمية</t>
  </si>
  <si>
    <t>GRADUATES STUDENTS ON SCHOLARSHIPS ABROAD  BY SPCIALIZATION AND SCIENTIFIC DEGREE</t>
  </si>
  <si>
    <t>أ- المدارس المستقلة</t>
  </si>
  <si>
    <t>A- INDEPENDENT SCHOOLS</t>
  </si>
  <si>
    <t>ب- المدارس الخاصة</t>
  </si>
  <si>
    <t>B-  PRIVATE SCHOOLS</t>
  </si>
  <si>
    <t>STUDENT ON, SCHOLARSHIPS AT PRIVATE  UNIVERSITIES ,COLLEGES  IN SIDE BY  GENDER</t>
  </si>
  <si>
    <t>ذكور Males</t>
  </si>
  <si>
    <r>
      <t xml:space="preserve">رقم الجدول
</t>
    </r>
    <r>
      <rPr>
        <sz val="10"/>
        <rFont val="Arial"/>
        <family val="2"/>
      </rPr>
      <t>Table No.</t>
    </r>
  </si>
  <si>
    <t xml:space="preserve">ج- التعليم الليلي ومحو الامية </t>
  </si>
  <si>
    <t>C- NIGHT SCHOOLS AND ILLITERACY ERADICATION</t>
  </si>
  <si>
    <t xml:space="preserve">أولاً - المدارس </t>
  </si>
  <si>
    <t xml:space="preserve">ثانياً - الجامعات </t>
  </si>
  <si>
    <r>
      <t xml:space="preserve">المجموع </t>
    </r>
    <r>
      <rPr>
        <b/>
        <sz val="8"/>
        <rFont val="Arial"/>
        <family val="2"/>
      </rPr>
      <t>Total</t>
    </r>
  </si>
  <si>
    <r>
      <t xml:space="preserve">المجموع
العام
</t>
    </r>
    <r>
      <rPr>
        <b/>
        <sz val="8"/>
        <rFont val="Arial"/>
        <family val="2"/>
      </rPr>
      <t>G.Total</t>
    </r>
  </si>
  <si>
    <r>
      <t xml:space="preserve">المجموع  </t>
    </r>
    <r>
      <rPr>
        <b/>
        <sz val="8"/>
        <rFont val="Arial"/>
        <family val="2"/>
      </rPr>
      <t>Total</t>
    </r>
  </si>
  <si>
    <r>
      <t xml:space="preserve">المجموع العام
</t>
    </r>
    <r>
      <rPr>
        <b/>
        <sz val="8"/>
        <rFont val="Arial"/>
        <family val="2"/>
      </rPr>
      <t>G.Total</t>
    </r>
  </si>
  <si>
    <r>
      <t xml:space="preserve">المجموع
</t>
    </r>
    <r>
      <rPr>
        <b/>
        <sz val="8"/>
        <rFont val="Arial"/>
        <family val="2"/>
      </rPr>
      <t>Total</t>
    </r>
  </si>
  <si>
    <t>صيدلة
Pharmacy</t>
  </si>
  <si>
    <t xml:space="preserve"> المبتعثون للجامعات والكليات الخاصة داخل دولة قطر حسب النوع</t>
  </si>
  <si>
    <t xml:space="preserve"> المبتعثون والخريجون من البعثات( خارج دولة قطر ) حسب الدرجه العلمية والنوع</t>
  </si>
  <si>
    <t>الثانوية 
 Secondary</t>
  </si>
  <si>
    <t>UNIVERSITY OF QATAR GRADUATES BY NATIONALITY, GENDER AND ACADEMIC DEGREE</t>
  </si>
  <si>
    <t xml:space="preserve">الخريجون من البعثات ( خارج دولة قطر ) حسب التخصص </t>
  </si>
  <si>
    <t>الخريجون في الجامعات والكليات الخاصة</t>
  </si>
  <si>
    <t>هيئة التدريس بالجامعات الحكومية حسب اللقب الجامعي والنوع والجنسية</t>
  </si>
  <si>
    <t>هيئة التدريس بالجامعات الحكومية حسب الجنسية واللقب الجامعي</t>
  </si>
  <si>
    <t>STUDENT OF PUPLIC UNIVERSITIES  BY GENDER
AND NATIONALITY</t>
  </si>
  <si>
    <t>طلاب الجامعات الحكومية حسب النوع والجنسية</t>
  </si>
  <si>
    <t>طلاب الجامعات الحكومية حسب النوع والكلية</t>
  </si>
  <si>
    <t>STUDENT OF PUPLIC UNIVERSITIES BY GENDER AND GOLLEG</t>
  </si>
  <si>
    <t xml:space="preserve">الطلاب في المدارس والجامعات الحكومية والخاصة حسب والنوع والمراحل التعليمية </t>
  </si>
  <si>
    <t>STUDENTS IN GOVERNMENT AND PRIVATE  SCHOOLS AND UNIVERSITIES BY GENDER AND EDUCATION  LEVEL</t>
  </si>
  <si>
    <t>الطلاب حسب العمر والنوع جميع المراحل التعليمية (حكومي وخاص)</t>
  </si>
  <si>
    <t>STUDENTS BY AGE, GENDER AND EDUCATIONAL LEVEL  (GOVERNMENT AND PRIVATE)</t>
  </si>
  <si>
    <t>الدارسون في المدارس الليلية ومراكز محو الأمية حسب الجنسية والنوع والمرحلة التعليمية</t>
  </si>
  <si>
    <t>PERSONS  ATTENDING NIGHT SCHOOLS AND ILLITERACY ERADICATION
CENTERS BY NATIONALITY, GENDER AND EDUCATION LEVEL</t>
  </si>
  <si>
    <t>الطلاب والموظفون في المدارس المستقلة حسب المرحلة التعليمية</t>
  </si>
  <si>
    <t>STUDENTS AND STAFF IN INDEPENDENT SCHOOLS BY EDUCATIONAL LEVEL</t>
  </si>
  <si>
    <t>TEACHERS IN PUPLIC UNIVERSITIES BY GENDER AND NATIONALITY OF UNIVERSITY TITLE</t>
  </si>
  <si>
    <t>TEACHERS IN PUPLIC UNIVERSITIES BY NATIONALITY AND UNIVERSITY TITLE</t>
  </si>
  <si>
    <t>HEC Paris - Doha</t>
  </si>
  <si>
    <t>_</t>
  </si>
  <si>
    <t>جامعة قطر</t>
  </si>
  <si>
    <t xml:space="preserve">4   -  Architectural Engineering </t>
  </si>
  <si>
    <t>5   -  هندسة كيميائية</t>
  </si>
  <si>
    <t>6  -   علوم الحاسب</t>
  </si>
  <si>
    <t>8 - الهندسة الصناعية والنظم</t>
  </si>
  <si>
    <t>5   -  Chemical Engineering</t>
  </si>
  <si>
    <t>6 -    Computer Sciences</t>
  </si>
  <si>
    <t xml:space="preserve">7 - Computer Engineering </t>
  </si>
  <si>
    <t>8 - Industerial &amp; System Engineering</t>
  </si>
  <si>
    <t xml:space="preserve"> كلية المجتمع</t>
  </si>
  <si>
    <t xml:space="preserve">Community College </t>
  </si>
  <si>
    <t>Grade III</t>
  </si>
  <si>
    <t xml:space="preserve">Grade II </t>
  </si>
  <si>
    <t xml:space="preserve">الصف الثاني </t>
  </si>
  <si>
    <t>Grade I</t>
  </si>
  <si>
    <t>Grade Ill</t>
  </si>
  <si>
    <t xml:space="preserve">الصف الثالث </t>
  </si>
  <si>
    <t xml:space="preserve">  الثانوية العامة </t>
  </si>
  <si>
    <t>Grade II</t>
  </si>
  <si>
    <t>Grade VI</t>
  </si>
  <si>
    <t>الصف السادس</t>
  </si>
  <si>
    <t>Grade V</t>
  </si>
  <si>
    <t>الصف الخامس</t>
  </si>
  <si>
    <t>Grade IV</t>
  </si>
  <si>
    <t>الصف الرابع</t>
  </si>
  <si>
    <t xml:space="preserve">STUDENTS BY TYPE OF EDUCATION, GENDER, GRADE AND LEVEL </t>
  </si>
  <si>
    <t>الطلاب حسب نوع التعليم  والنوع والصف والمرحلة</t>
  </si>
  <si>
    <t xml:space="preserve">  Educational Level
</t>
  </si>
  <si>
    <t>الطلاب الناجحون حسب النوع والصف والمرحلة التعليمية</t>
  </si>
  <si>
    <t>SUCCESSFUL STUDENTS BY TYPE, GRADE AND STAGE OF EDUCATION</t>
  </si>
  <si>
    <t>Grade</t>
  </si>
  <si>
    <t xml:space="preserve">  كلية الصيدلة</t>
  </si>
  <si>
    <t xml:space="preserve">كلية المجتمع
Community College </t>
  </si>
  <si>
    <t>General Secondary</t>
  </si>
  <si>
    <t xml:space="preserve"> الثانوية العامة</t>
  </si>
  <si>
    <t>Total of Students
(Schools)</t>
  </si>
  <si>
    <t>Total of Students
(Universities)</t>
  </si>
  <si>
    <t>ـــ</t>
  </si>
  <si>
    <t>Philosophy and Religious Studies.</t>
  </si>
  <si>
    <t>Visual and Performing Arts.</t>
  </si>
  <si>
    <t>11 - ماجستير تخطيط وتصميم عمراني</t>
  </si>
  <si>
    <t>المدارس الحكومية</t>
  </si>
  <si>
    <t>المدارس الحكومية
Covernment Schools</t>
  </si>
  <si>
    <t xml:space="preserve">الصيدلة </t>
  </si>
  <si>
    <t>Spain</t>
  </si>
  <si>
    <t>الصين</t>
  </si>
  <si>
    <t>New Scholarships</t>
  </si>
  <si>
    <t xml:space="preserve">الخريجون من البعثات (خارج دولة قطر) حسب مجال الدراسة والنوع </t>
  </si>
  <si>
    <t xml:space="preserve">الموفدون الجدد (خارج دولة قطر) حسب مجال الدراسة والنوع </t>
  </si>
  <si>
    <t xml:space="preserve"> الإعدادية</t>
  </si>
  <si>
    <t>الإعدادية</t>
  </si>
  <si>
    <t>الإعدادي</t>
  </si>
  <si>
    <t xml:space="preserve">إداريون    </t>
  </si>
  <si>
    <t xml:space="preserve"> إداريون    </t>
  </si>
  <si>
    <t xml:space="preserve">  الإعدادية</t>
  </si>
  <si>
    <t>الآداب والعلوم</t>
  </si>
  <si>
    <t xml:space="preserve">  كلية الآداب والعلوم</t>
  </si>
  <si>
    <t>8   - إعلام</t>
  </si>
  <si>
    <t>مساعدو التدريس</t>
  </si>
  <si>
    <t xml:space="preserve">  الأرد ن</t>
  </si>
  <si>
    <t>الموظفون الإداريون</t>
  </si>
  <si>
    <t>أخرى</t>
  </si>
  <si>
    <t>إيطاليا</t>
  </si>
  <si>
    <t>الولايات المتحدة الأمريكية</t>
  </si>
  <si>
    <t>الخريجون</t>
  </si>
  <si>
    <t>إدارة الأعمال والإدارة العامة</t>
  </si>
  <si>
    <t>الاتصال، صحافة، وبرامج ذات علاقة</t>
  </si>
  <si>
    <t>ألمانيا</t>
  </si>
  <si>
    <t>إيرلنده</t>
  </si>
  <si>
    <t>أستراليا</t>
  </si>
  <si>
    <t>الموفدون الجدد (خارج دولة قطر) حسب مجال الدراسة والدرجة العلمية والنوع</t>
  </si>
  <si>
    <t>الجسر الأكاديمي</t>
  </si>
  <si>
    <t>إناث Females</t>
  </si>
  <si>
    <t>الخريجون
Graduates</t>
  </si>
  <si>
    <t>الإعدادية
Preparatory</t>
  </si>
  <si>
    <t>Psychology.</t>
  </si>
  <si>
    <t>جامعة حمد بن خليفة</t>
  </si>
  <si>
    <t>الاتصالات، الصحافة، والبرامج ذات الصلة</t>
  </si>
  <si>
    <t>المهن والدراسات القانونية</t>
  </si>
  <si>
    <t>3 - ماجستير صيدلة</t>
  </si>
  <si>
    <t>13 - ماجستير هندسة بيئية</t>
  </si>
  <si>
    <t xml:space="preserve">Grade II   </t>
  </si>
  <si>
    <t>باريس</t>
  </si>
  <si>
    <t>نورث ويسترن</t>
  </si>
  <si>
    <t>لندن</t>
  </si>
  <si>
    <t>فرجينيا</t>
  </si>
  <si>
    <t>Grand Total</t>
  </si>
  <si>
    <t>المجموع  العام</t>
  </si>
  <si>
    <t>نوع 
المدرسة</t>
  </si>
  <si>
    <t>PERSONS ATTENDING NIGHT SCHOOLS AND ILLITERACY ERADICATION
CENTERS BY LEVEL OF EDUCATION AND GENDER</t>
  </si>
  <si>
    <t>رياض الأطفال</t>
  </si>
  <si>
    <t>G.C.C</t>
  </si>
  <si>
    <t>Al-Sheehaniya</t>
  </si>
  <si>
    <t>14 - ماجستير هندسة مدنية</t>
  </si>
  <si>
    <t>15 - ماجستير هندسة ميكانيكية</t>
  </si>
  <si>
    <t>نوع المدرسة</t>
  </si>
  <si>
    <t>الجنسية</t>
  </si>
  <si>
    <t>Nationality</t>
  </si>
  <si>
    <t>Type of School</t>
  </si>
  <si>
    <t>إناث</t>
  </si>
  <si>
    <t>Males</t>
  </si>
  <si>
    <t>Females</t>
  </si>
  <si>
    <t>جدول (61)</t>
  </si>
  <si>
    <t>TABLE (61)</t>
  </si>
  <si>
    <t>جدول (62)</t>
  </si>
  <si>
    <t>TABLE (62)</t>
  </si>
  <si>
    <t>جدول (63)</t>
  </si>
  <si>
    <t>TABLE (63)</t>
  </si>
  <si>
    <t>جدول (64)</t>
  </si>
  <si>
    <t>TABLE (64)</t>
  </si>
  <si>
    <t>جدول (65)</t>
  </si>
  <si>
    <t>TABLE (65)</t>
  </si>
  <si>
    <t>TABLE (66)</t>
  </si>
  <si>
    <t>جدول (67)</t>
  </si>
  <si>
    <t>TABLE (67)</t>
  </si>
  <si>
    <t>TABLE (68)</t>
  </si>
  <si>
    <t>جدول (69)</t>
  </si>
  <si>
    <t>TABLE (69)</t>
  </si>
  <si>
    <t>جدول (70)</t>
  </si>
  <si>
    <t>TABLE (70)</t>
  </si>
  <si>
    <t>جدول (71)</t>
  </si>
  <si>
    <t>TABLE (71)</t>
  </si>
  <si>
    <t>TABLE (72)</t>
  </si>
  <si>
    <t>جدول (72)</t>
  </si>
  <si>
    <t>جدول (73)</t>
  </si>
  <si>
    <t>TABLE (73)</t>
  </si>
  <si>
    <t>جدول (74)</t>
  </si>
  <si>
    <t>TABLE (74)</t>
  </si>
  <si>
    <t>TABLE (75)</t>
  </si>
  <si>
    <t>جدول (75)</t>
  </si>
  <si>
    <t>TABLE (76)</t>
  </si>
  <si>
    <t>جدول (77)</t>
  </si>
  <si>
    <t>TABLE (77)</t>
  </si>
  <si>
    <t>جدول (78)</t>
  </si>
  <si>
    <t>TABLE (78)</t>
  </si>
  <si>
    <t>TABLE (79)</t>
  </si>
  <si>
    <t>جدول (79)</t>
  </si>
  <si>
    <t>TABLE (80)</t>
  </si>
  <si>
    <t>جدول (81)</t>
  </si>
  <si>
    <t>TABLE (81)</t>
  </si>
  <si>
    <t>TABLE (82)</t>
  </si>
  <si>
    <t>جدول (82)</t>
  </si>
  <si>
    <t>TABLE (83)</t>
  </si>
  <si>
    <t>جدول (83)</t>
  </si>
  <si>
    <t>جدول (84)</t>
  </si>
  <si>
    <t>TABLE (84)</t>
  </si>
  <si>
    <t>TABLE (85)</t>
  </si>
  <si>
    <t>جدول (85)</t>
  </si>
  <si>
    <t>جدول (86)</t>
  </si>
  <si>
    <t>TABLE (86)</t>
  </si>
  <si>
    <t>TABLE (88)</t>
  </si>
  <si>
    <t>جدول (88)</t>
  </si>
  <si>
    <t>جدول (89)</t>
  </si>
  <si>
    <t>TABLE (89)</t>
  </si>
  <si>
    <t>TABLE (90)</t>
  </si>
  <si>
    <t>جدول (90)</t>
  </si>
  <si>
    <t>TABLE (91)</t>
  </si>
  <si>
    <t>TABLE (92)</t>
  </si>
  <si>
    <t>جدول (92)</t>
  </si>
  <si>
    <t>TABLE (93)</t>
  </si>
  <si>
    <t>جدول (93)</t>
  </si>
  <si>
    <t>جدول (94)</t>
  </si>
  <si>
    <t>TABLE (94)</t>
  </si>
  <si>
    <t>9   -  السياسات والتخطيط والتنمية</t>
  </si>
  <si>
    <t>4 - Management Information System</t>
  </si>
  <si>
    <t>5   -  دراسات مالية ومصرفية</t>
  </si>
  <si>
    <t>5  - Finance and Bankng studies</t>
  </si>
  <si>
    <t>7   -  ماجستير محاسبة</t>
  </si>
  <si>
    <t>كوريا الجنوبية</t>
  </si>
  <si>
    <t>ماليزيا</t>
  </si>
  <si>
    <t>بيئة</t>
  </si>
  <si>
    <t>Environment</t>
  </si>
  <si>
    <t>المالية والاقتصاد والاستثمار والمحاسبة</t>
  </si>
  <si>
    <t>Medical</t>
  </si>
  <si>
    <t>Policy, Planning and Statistics</t>
  </si>
  <si>
    <t>Politics - International Affairs - Public Relationship</t>
  </si>
  <si>
    <t>السياسات والتخطيط والاحصاء</t>
  </si>
  <si>
    <t>اسبانيا</t>
  </si>
  <si>
    <t>إناث
F</t>
  </si>
  <si>
    <t>إناث قطريات  Qatari females</t>
  </si>
  <si>
    <t>إناث غير قطريات  Non-Qatari females</t>
  </si>
  <si>
    <t>Private</t>
  </si>
  <si>
    <t>PRIVATE  SCHOOLS’ TEACHING AND ADMINISTRATIVE  STAFF 
BY  TYPE OF SCHOOL AND GENDER</t>
  </si>
  <si>
    <t xml:space="preserve">Pharmacy </t>
  </si>
  <si>
    <r>
      <t xml:space="preserve">ذكور
</t>
    </r>
    <r>
      <rPr>
        <b/>
        <sz val="8"/>
        <rFont val="Arial"/>
        <family val="2"/>
      </rPr>
      <t>Males</t>
    </r>
  </si>
  <si>
    <r>
      <t xml:space="preserve">إناث
</t>
    </r>
    <r>
      <rPr>
        <b/>
        <sz val="8"/>
        <rFont val="Arial"/>
        <family val="2"/>
      </rPr>
      <t>Females</t>
    </r>
  </si>
  <si>
    <t>Other Arab countries</t>
  </si>
  <si>
    <t>Other countries</t>
  </si>
  <si>
    <t>The rest of the Arab countries</t>
  </si>
  <si>
    <t>1 -  تربية فنية</t>
  </si>
  <si>
    <t>2 -  تربية رياضية</t>
  </si>
  <si>
    <t>4- التعليم الثانوي</t>
  </si>
  <si>
    <t>1 -  Arts Education</t>
  </si>
  <si>
    <t>2 -  Physical Education</t>
  </si>
  <si>
    <t xml:space="preserve">3 - Primary Education  </t>
  </si>
  <si>
    <t>4 - Secondary Education</t>
  </si>
  <si>
    <t xml:space="preserve">                  University 
                   Title &amp; Gender
  Nationality</t>
  </si>
  <si>
    <t>جامعة كالجاري الطبية</t>
  </si>
  <si>
    <t>الموفدون الجدد</t>
  </si>
  <si>
    <t>التربية الخاصة</t>
  </si>
  <si>
    <t>Primary Education</t>
  </si>
  <si>
    <t>Special Education</t>
  </si>
  <si>
    <t>Masters</t>
  </si>
  <si>
    <t>العلوم الحيوية الطبية</t>
  </si>
  <si>
    <t>العلوم البيئية</t>
  </si>
  <si>
    <t>علم المواد والتكنولوجيا</t>
  </si>
  <si>
    <t>Arabic Language &amp; Literature</t>
  </si>
  <si>
    <t>Biomedical Sciences</t>
  </si>
  <si>
    <t>Environmental Sciences</t>
  </si>
  <si>
    <t>Gulf Studies</t>
  </si>
  <si>
    <t>Accounting</t>
  </si>
  <si>
    <t>Business Administration</t>
  </si>
  <si>
    <t>القيادة التربوية</t>
  </si>
  <si>
    <t>الهندسة المدنية</t>
  </si>
  <si>
    <t>الحوسبة</t>
  </si>
  <si>
    <t>الهندسة الكهربائية</t>
  </si>
  <si>
    <t>الهندسة البيئية</t>
  </si>
  <si>
    <t>الهندسة الميكانيكية</t>
  </si>
  <si>
    <t>Civil Engineering</t>
  </si>
  <si>
    <t>Computing</t>
  </si>
  <si>
    <t>Electrical Engineering</t>
  </si>
  <si>
    <t>Engineering Management</t>
  </si>
  <si>
    <t>Environmental Engineering</t>
  </si>
  <si>
    <t>Mechanical Engineering</t>
  </si>
  <si>
    <t>الصحة العامة</t>
  </si>
  <si>
    <t>Public Health</t>
  </si>
  <si>
    <t>القانون الخاص</t>
  </si>
  <si>
    <t>القانون العام</t>
  </si>
  <si>
    <t>Private Law</t>
  </si>
  <si>
    <t>Public Law</t>
  </si>
  <si>
    <t>الصيدلة</t>
  </si>
  <si>
    <t>Pharmacy</t>
  </si>
  <si>
    <t>Doctorate</t>
  </si>
  <si>
    <t>10   - علم النفس</t>
  </si>
  <si>
    <t>11   -  كيمياء</t>
  </si>
  <si>
    <t>12   - بيولوجيا</t>
  </si>
  <si>
    <t>10 -  Psychology</t>
  </si>
  <si>
    <t>11   -  Chemistry</t>
  </si>
  <si>
    <t>12   -  Biology</t>
  </si>
  <si>
    <t>4- دعوة</t>
  </si>
  <si>
    <t>4- Dawa</t>
  </si>
  <si>
    <t>6 - Master of Quranic Sciences and Exegesis</t>
  </si>
  <si>
    <t>2 -  ماجستير القانون العام</t>
  </si>
  <si>
    <t>3 - ماجستير القانون الخاص</t>
  </si>
  <si>
    <t>3   -  اقتصاد / وتسويق</t>
  </si>
  <si>
    <t>3   -  Economics / Marketing</t>
  </si>
  <si>
    <t>كلية العلوم الصحية</t>
  </si>
  <si>
    <t>1 - العلوم الحيوية الطبية</t>
  </si>
  <si>
    <t>2 - التغذية البشرية</t>
  </si>
  <si>
    <t>3 - الصحة العامة</t>
  </si>
  <si>
    <t>1 - Biomedical Sciences</t>
  </si>
  <si>
    <t>2 - Human Nutrition</t>
  </si>
  <si>
    <t>4 - ماجستر العلوم الحيوية الطبية</t>
  </si>
  <si>
    <t>5 - ماجستير الصحة العامة</t>
  </si>
  <si>
    <t>مجتمع</t>
  </si>
  <si>
    <t>راس لفان</t>
  </si>
  <si>
    <t>Liberal Arts and Sciences , General Studies</t>
  </si>
  <si>
    <t>الاقتصاد والمحاسبة</t>
  </si>
  <si>
    <t>كلية المجتمع</t>
  </si>
  <si>
    <t>معهد الدوحه</t>
  </si>
  <si>
    <t>حمد بن خليفة</t>
  </si>
  <si>
    <t>جورج</t>
  </si>
  <si>
    <t>- Public and private universities.</t>
  </si>
  <si>
    <t xml:space="preserve">الطلاب والمدارس والصفوف والمدرسون  
حسب المرحلة التعليمية ونوع المدرسة </t>
  </si>
  <si>
    <t xml:space="preserve"> Girls Schools</t>
  </si>
  <si>
    <t xml:space="preserve"> Boys Schools</t>
  </si>
  <si>
    <t xml:space="preserve">                 السنة الدراسية  
                        والنوع
  المرحلة التعليمية </t>
  </si>
  <si>
    <t>(1) Includes nurseries.</t>
  </si>
  <si>
    <t>(1) تشمل الحضانات.</t>
  </si>
  <si>
    <t xml:space="preserve"> Secondary Specialized</t>
  </si>
  <si>
    <t xml:space="preserve">             نوع التعليم
المرحلة
 التعليمية والنوع</t>
  </si>
  <si>
    <t xml:space="preserve">الطلاب والمدرسون حسب المرحلة التعليمية والنوع ونوع التعليم </t>
  </si>
  <si>
    <t xml:space="preserve">            Education Type
 Educational
 Level &amp; Gender</t>
  </si>
  <si>
    <t xml:space="preserve">STUDENTS AND TEACHERS BY LEVEL OF EDUCATION, GENDER AND TYPE OF EDUCATION  </t>
  </si>
  <si>
    <t xml:space="preserve">               نوع التعليم 
                 والجنسية
المرحلة 
التعليمية والنوع</t>
  </si>
  <si>
    <r>
      <t>Pre-primary</t>
    </r>
    <r>
      <rPr>
        <b/>
        <vertAlign val="superscript"/>
        <sz val="11"/>
        <rFont val="Arial"/>
        <family val="2"/>
      </rPr>
      <t>(1)</t>
    </r>
  </si>
  <si>
    <t xml:space="preserve">STUDENTS BY LEVEL OF EDUCATION, GENDER, TYPE OF EDUCATION AND NATIONALITY </t>
  </si>
  <si>
    <t xml:space="preserve">الطلاب حسب المرحلة التعليمية والنوع ونوع التعليم والجنسية </t>
  </si>
  <si>
    <r>
      <t>Pre-primary</t>
    </r>
    <r>
      <rPr>
        <b/>
        <vertAlign val="superscript"/>
        <sz val="11"/>
        <rFont val="Arial"/>
        <family val="2"/>
      </rPr>
      <t>(2)</t>
    </r>
  </si>
  <si>
    <r>
      <t>Private Schools</t>
    </r>
    <r>
      <rPr>
        <b/>
        <vertAlign val="superscript"/>
        <sz val="10"/>
        <rFont val="Arial"/>
        <family val="2"/>
      </rPr>
      <t>(1)</t>
    </r>
  </si>
  <si>
    <t>(1) تشمل مدارس مؤسسة قطر.</t>
  </si>
  <si>
    <t>(2) تشمل الحضانات.</t>
  </si>
  <si>
    <r>
      <t>رياض الأطفال</t>
    </r>
    <r>
      <rPr>
        <b/>
        <vertAlign val="superscript"/>
        <sz val="12"/>
        <rFont val="Arial"/>
        <family val="2"/>
      </rPr>
      <t>(2)</t>
    </r>
  </si>
  <si>
    <t>الطلاب حسب المرحلة التعليمية والصف ونوع التعليم والجنسية والنوع</t>
  </si>
  <si>
    <t>STUDENTS BY LEVEL OF EDUCATION, GRADE, TYPE OF EDUCATION, NATIONALITY AND GENDER</t>
  </si>
  <si>
    <t>-</t>
  </si>
  <si>
    <t>(2)  تشمل الحضانات.</t>
  </si>
  <si>
    <t xml:space="preserve"> الثانوية التخصصية</t>
  </si>
  <si>
    <t>الثانوية</t>
  </si>
  <si>
    <t xml:space="preserve"> Secondary</t>
  </si>
  <si>
    <r>
      <t>STUDENTS BY AGE, LEVEL OF EDUCATION (PUBLIC AND PRIVATE</t>
    </r>
    <r>
      <rPr>
        <b/>
        <vertAlign val="superscript"/>
        <sz val="12"/>
        <rFont val="Arial"/>
        <family val="2"/>
      </rPr>
      <t>(1)</t>
    </r>
    <r>
      <rPr>
        <b/>
        <sz val="12"/>
        <rFont val="Arial"/>
        <family val="2"/>
      </rPr>
      <t xml:space="preserve">) AND GENDER </t>
    </r>
  </si>
  <si>
    <t xml:space="preserve">المرحلة التعليمية </t>
  </si>
  <si>
    <t>الصف</t>
  </si>
  <si>
    <t xml:space="preserve">Education Level </t>
  </si>
  <si>
    <r>
      <t xml:space="preserve">مسجل
</t>
    </r>
    <r>
      <rPr>
        <b/>
        <sz val="8"/>
        <rFont val="Arial"/>
        <family val="2"/>
      </rPr>
      <t>Registered</t>
    </r>
  </si>
  <si>
    <t xml:space="preserve">(1) تشمل مدارس مؤسسة قطر. </t>
  </si>
  <si>
    <t>الطلاب الناجحون حسب المرحلة التعليمية والصف ونوع التعليم والنوع</t>
  </si>
  <si>
    <t>PASSED STUDENTS BY LEVEL OF EDUCATION, GRADE, TYPE OF EDUCATION AND GENDER</t>
  </si>
  <si>
    <r>
      <t xml:space="preserve">الطلاب
</t>
    </r>
    <r>
      <rPr>
        <b/>
        <sz val="8"/>
        <rFont val="Arial"/>
        <family val="2"/>
      </rPr>
      <t>Students</t>
    </r>
  </si>
  <si>
    <r>
      <t xml:space="preserve">ذكور 
</t>
    </r>
    <r>
      <rPr>
        <b/>
        <sz val="8"/>
        <rFont val="Arial"/>
        <family val="2"/>
      </rPr>
      <t>Males</t>
    </r>
  </si>
  <si>
    <r>
      <t xml:space="preserve">المدارس
</t>
    </r>
    <r>
      <rPr>
        <b/>
        <sz val="8"/>
        <rFont val="Arial"/>
        <family val="2"/>
      </rPr>
      <t>Schools</t>
    </r>
  </si>
  <si>
    <r>
      <t xml:space="preserve">الفصول
</t>
    </r>
    <r>
      <rPr>
        <b/>
        <sz val="8"/>
        <rFont val="Arial"/>
        <family val="2"/>
      </rPr>
      <t>Classrooms</t>
    </r>
  </si>
  <si>
    <t>بنين</t>
  </si>
  <si>
    <t>بنات</t>
  </si>
  <si>
    <t>المرحلة التعليمية</t>
  </si>
  <si>
    <t>Education Level</t>
  </si>
  <si>
    <t>Gender of School</t>
  </si>
  <si>
    <r>
      <t xml:space="preserve">المدرسون
</t>
    </r>
    <r>
      <rPr>
        <b/>
        <sz val="8"/>
        <rFont val="Arial"/>
        <family val="2"/>
      </rPr>
      <t>Teachers</t>
    </r>
  </si>
  <si>
    <t>Secondary</t>
  </si>
  <si>
    <t>STUDENTS AND PUBLIC SCHOOLS BY MUNICIPALITY, LEVEL OF EDUCATION AND GENDER</t>
  </si>
  <si>
    <t>الطلاب والمدارس الحكومية حسب البلدية والمرحلة التعليمية والنوع</t>
  </si>
  <si>
    <t xml:space="preserve">                      الجنسية والنوع 
المرحلة التعليمية</t>
  </si>
  <si>
    <t xml:space="preserve">                          السنة 
  نوع المدرسة  والنوع  </t>
  </si>
  <si>
    <t xml:space="preserve">                                          Year
  Type of
 School &amp; Gender</t>
  </si>
  <si>
    <t>(1) Arab schools: schools that follow the national standards of Qatar.</t>
  </si>
  <si>
    <t>(2) Foreign schools: schools that follow the standards of their own or their countries.</t>
  </si>
  <si>
    <t xml:space="preserve">الطلاب في المدارس الخاصة حسب المرحلة التعليمية والجنسية والنوع </t>
  </si>
  <si>
    <t xml:space="preserve">STUDENTS IN PRIVATE SCHOOLS BY LEVEL OF EDUCATION, NATIONALITY AND GENDER  </t>
  </si>
  <si>
    <t xml:space="preserve">                                  السنة 
نوع المدرسة والنوع</t>
  </si>
  <si>
    <t xml:space="preserve">                                                   Year
  Type of School &amp; Gender </t>
  </si>
  <si>
    <t xml:space="preserve">الهيئة التدريسية والإدارية في المدارس الخاصة حسب المرحلة التعليمية والجنسية والنوع </t>
  </si>
  <si>
    <t xml:space="preserve">PRIVATE  SCHOOLS’ TEACHING AND ADMINISTRATIVE  STAFF BY  LEVEL OF EDUCATION,
 NATIONALITY AND  GENDER 
</t>
  </si>
  <si>
    <t xml:space="preserve">                                                  Year
 Education Level  &amp; Gender</t>
  </si>
  <si>
    <t xml:space="preserve">                               السنة 
المرحلة التعليمية والنوع</t>
  </si>
  <si>
    <r>
      <t>إناث</t>
    </r>
    <r>
      <rPr>
        <b/>
        <sz val="8"/>
        <rFont val="Arial"/>
        <family val="2"/>
      </rPr>
      <t xml:space="preserve">
Females</t>
    </r>
  </si>
  <si>
    <t xml:space="preserve">                            الجنسية والنوع
 المرحلة التعليمية  والصف</t>
  </si>
  <si>
    <r>
      <t>الدارسون</t>
    </r>
    <r>
      <rPr>
        <b/>
        <vertAlign val="superscript"/>
        <sz val="16"/>
        <rFont val="Arial"/>
        <family val="2"/>
      </rPr>
      <t>(1)</t>
    </r>
    <r>
      <rPr>
        <b/>
        <sz val="16"/>
        <rFont val="Arial"/>
        <family val="2"/>
      </rPr>
      <t xml:space="preserve"> في المدارس الليلية ومراكز محو الأمية حسب المرحلة التعليمية والصف والجنسية والنوع</t>
    </r>
  </si>
  <si>
    <r>
      <t>PERSONS</t>
    </r>
    <r>
      <rPr>
        <b/>
        <vertAlign val="superscript"/>
        <sz val="12"/>
        <rFont val="Arial"/>
        <family val="2"/>
      </rPr>
      <t>(1)</t>
    </r>
    <r>
      <rPr>
        <b/>
        <sz val="12"/>
        <rFont val="Arial"/>
        <family val="2"/>
      </rPr>
      <t xml:space="preserve"> ATTENDING NIGHT SCHOOLS AND ILLITERACY ERADICATION
CENTERS BY LEVEL OF EDUCATION, GRADE, NATIONALITY AND GENDER  </t>
    </r>
  </si>
  <si>
    <t>(1) الطلاب المسجلين في مراكز تعليم الكبار والذين حضروا المقررات كاملة.</t>
  </si>
  <si>
    <t>(2) الطلاب المسجلين في مراكز تعليم الكبار ودرسوا في منازلهم.</t>
  </si>
  <si>
    <t>(1) Students enrolled in adult education centers who attended full courses.</t>
  </si>
  <si>
    <t>الناجحون في الشهادة الثانوية العامة بالمدارس المسائية والمنازل حسب الجنسية والنوع</t>
  </si>
  <si>
    <t>جدول (76)</t>
  </si>
  <si>
    <t>Administration &amp; Economics</t>
  </si>
  <si>
    <r>
      <t>طلاب الكليات والجامعات الحكومية</t>
    </r>
    <r>
      <rPr>
        <b/>
        <vertAlign val="superscript"/>
        <sz val="16"/>
        <rFont val="Arial"/>
        <family val="2"/>
      </rPr>
      <t>(1)</t>
    </r>
    <r>
      <rPr>
        <b/>
        <sz val="16"/>
        <rFont val="Arial"/>
        <family val="2"/>
      </rPr>
      <t xml:space="preserve"> حسب الجنسية والنوع</t>
    </r>
  </si>
  <si>
    <r>
      <t>STUDENTS OF PUBLIC</t>
    </r>
    <r>
      <rPr>
        <b/>
        <vertAlign val="superscript"/>
        <sz val="12"/>
        <rFont val="Arial"/>
        <family val="2"/>
      </rPr>
      <t>(1)</t>
    </r>
    <r>
      <rPr>
        <b/>
        <sz val="12"/>
        <rFont val="Arial"/>
        <family val="2"/>
      </rPr>
      <t xml:space="preserve"> COLLEGES AND UNIVERSITIES  
BY NATIONALITY AND GENDER  </t>
    </r>
  </si>
  <si>
    <t>جدول (80)</t>
  </si>
  <si>
    <t xml:space="preserve">خريجو الجامعات والكليات الحكومية حسب الدرجة العلمية والجنسية والنوع </t>
  </si>
  <si>
    <t xml:space="preserve">GRADUATES OF PUBLIC COLLEGES AND UNIVERSITIES  BY  ACADEMIC DEGREE,
 NATIONALITY AND GENDER 
</t>
  </si>
  <si>
    <t xml:space="preserve"> 1- صيدلة</t>
  </si>
  <si>
    <t>5 - Masters in Public Health</t>
  </si>
  <si>
    <t>4 - Masters in Biomedical Sciences</t>
  </si>
  <si>
    <t>3 - Public Health</t>
  </si>
  <si>
    <t>1 - Pharmacy</t>
  </si>
  <si>
    <t>Non-Qataris</t>
  </si>
  <si>
    <t xml:space="preserve">خريجو الكليات والجامعات الحكومية حسب الكلية ونوع التخصص والجنسية </t>
  </si>
  <si>
    <r>
      <t>هيئة التدريس بالكليات والجامعات الحكومية</t>
    </r>
    <r>
      <rPr>
        <b/>
        <vertAlign val="superscript"/>
        <sz val="16"/>
        <rFont val="Arial"/>
        <family val="2"/>
      </rPr>
      <t>(1)</t>
    </r>
    <r>
      <rPr>
        <b/>
        <sz val="16"/>
        <rFont val="Arial"/>
        <family val="2"/>
      </rPr>
      <t xml:space="preserve">حسب اللقب الجامعي والجنسية </t>
    </r>
  </si>
  <si>
    <t>Assistant Prof.</t>
  </si>
  <si>
    <t>Associate Prof.</t>
  </si>
  <si>
    <t>أستاذ مشارك</t>
  </si>
  <si>
    <r>
      <t>هيئة التدريس</t>
    </r>
    <r>
      <rPr>
        <b/>
        <vertAlign val="superscript"/>
        <sz val="16"/>
        <rFont val="Arial"/>
        <family val="2"/>
      </rPr>
      <t xml:space="preserve">(1) </t>
    </r>
    <r>
      <rPr>
        <b/>
        <sz val="16"/>
        <rFont val="Arial"/>
        <family val="2"/>
      </rPr>
      <t>بالكليات والجامعات الحكومية</t>
    </r>
    <r>
      <rPr>
        <b/>
        <vertAlign val="superscript"/>
        <sz val="16"/>
        <rFont val="Arial"/>
        <family val="2"/>
      </rPr>
      <t>(2)</t>
    </r>
    <r>
      <rPr>
        <b/>
        <sz val="16"/>
        <rFont val="Arial"/>
        <family val="2"/>
      </rPr>
      <t xml:space="preserve"> حسب الجنسية واللقب الجامعي والنوع </t>
    </r>
  </si>
  <si>
    <t xml:space="preserve">  الأردن</t>
  </si>
  <si>
    <t xml:space="preserve">         اللقب الجامعي والنوع
  الجنسية </t>
  </si>
  <si>
    <t>الطلاب في الجامعات والكليات الخاصة حسب الجنسية والنوع</t>
  </si>
  <si>
    <t>STUDENTS IN PRIVATE COLLEGES AND UNIVERSITIES BY NATIONALITY AND GENDER</t>
  </si>
  <si>
    <t>الخريجون في الجامعات والكليات الخاصة حسب الجنسية والنوع</t>
  </si>
  <si>
    <t>GRADUATES  IN PRIVATE COLLEGES AND UNIVERSITIES BY NATIONALITY AND GENDER</t>
  </si>
  <si>
    <t>Assistant Professor</t>
  </si>
  <si>
    <t xml:space="preserve">                              الجنسية والنوع
   اللقب الجامعي </t>
  </si>
  <si>
    <t xml:space="preserve">                             Nationality &amp; Gender
  University Title</t>
  </si>
  <si>
    <t>TABLE (87)</t>
  </si>
  <si>
    <t>جدول (87)</t>
  </si>
  <si>
    <t xml:space="preserve">إجمالي الموفدين (خارج دولة قطر) حسب بلد الدراسة والدرجة العلمية والنوع </t>
  </si>
  <si>
    <t xml:space="preserve">                                            Scientific Degree                                                       &amp; Gender
 Field of Study</t>
  </si>
  <si>
    <t>Communication, Journalism, and Related Programs</t>
  </si>
  <si>
    <t>الآداب والعلوم الليبرالية، الدراسات العامة</t>
  </si>
  <si>
    <t>TOTAL STUDENTS ON SCHOLARSHIPS (ABROAD) BY FIELD OF STUDY, SCIENTIFIC DEGREE AND GENDER</t>
  </si>
  <si>
    <t xml:space="preserve">                     السنة والنوع
 الدرجه العلمية</t>
  </si>
  <si>
    <t xml:space="preserve"> الموفدون الجدد والخريجون من البعثات (خارج دولة قطر) حسب الدرجة العلمية والنوع</t>
  </si>
  <si>
    <t>الموفدون الجدد
New Scholarships</t>
  </si>
  <si>
    <t>الموفدون الجدد (خارج دولة قطر) حسب بلد الدراسة والنوع</t>
  </si>
  <si>
    <t>NEW STUDENTS ON SCHOLARSHIPS (ABROAD) BY
 COUNTRY OF STUDY AND GENDER</t>
  </si>
  <si>
    <t xml:space="preserve">                         السنة والنوع
   بلد الدراسة</t>
  </si>
  <si>
    <t>NEW STUDENT ON SCHOLARSHIPS AT UNIVERSITIES  
AND COLLEGES INSIDE QATAR BY GENDER</t>
  </si>
  <si>
    <t xml:space="preserve">                                   Year &amp; Gender
 Unversities and Colleges</t>
  </si>
  <si>
    <t>جامعة الدراسات العليا للإدارة</t>
  </si>
  <si>
    <t xml:space="preserve">                          السنة والنوع
 الكلية </t>
  </si>
  <si>
    <t>الثانوية العامة</t>
  </si>
  <si>
    <t xml:space="preserve"> الموفدون الجدد للجامعات والكليات داخل دولة قطر حسب النوع</t>
  </si>
  <si>
    <t xml:space="preserve">                                        Scientific Degree                                                          &amp; Gender
 Field of Study</t>
  </si>
  <si>
    <t>Liberal Arts and Sciences, General Studies</t>
  </si>
  <si>
    <t>Politics, International Affairs and Public Relationship</t>
  </si>
  <si>
    <t>سياسة وشؤون الدولية والعلاقات العامة</t>
  </si>
  <si>
    <t>Politics,International Affairs and Public Relationship</t>
  </si>
  <si>
    <t>سياسة وشؤون دولية وعلاقات عامة</t>
  </si>
  <si>
    <t>Finance, Economy, Investment and Accounting</t>
  </si>
  <si>
    <t xml:space="preserve">                               السنة والنوع
 مجال الدراسة</t>
  </si>
  <si>
    <t>NEW STUDENTS ON SCHOLARSHIPS (ABROAD) BY FIELD OF STUDY, SCIENTIFIC DEGREE AND GENDER</t>
  </si>
  <si>
    <t xml:space="preserve">                                   Year &amp; Gender
 Field of Study</t>
  </si>
  <si>
    <t>NEW STUDENTS ON SCHOLARSHIPS (ABROAD) BY FIELD 
OF STUDY AND GENDER</t>
  </si>
  <si>
    <t>NEW STUDENTS ON SCHOLARSHIPS AND GRADUATES (ABROAD)
 BY SCIENTIFIC DEGREE AND GENDER</t>
  </si>
  <si>
    <t>الهيئة الإدارية والتدريسية بالجامعات والكليات الخاصة حسب اللقب الجامعي والجنسية والنوع</t>
  </si>
  <si>
    <t>TEACHING AND ADMINISTRATIVE STAFF OF PRIVATE COLLEGES AND UNIVERSITIES 
BY UNIVERSITY TITLE, NATIONALITY AND GENDER</t>
  </si>
  <si>
    <t>TOTAL STUDENTS ON SCHOLARSHIPS (ABROAD) BY COUNTRY OF STUDY,
SCIENTIFIC DEGREE AND GENDER</t>
  </si>
  <si>
    <t>(1) لا تشمل الإدارة العليا.</t>
  </si>
  <si>
    <t>Hamad Bin Khalifa University</t>
  </si>
  <si>
    <t>(1) هذه البيانات تشمل فقط الموفدين عن طريق وزارة التعليم والتعليم العالي.</t>
  </si>
  <si>
    <t>Qatar University</t>
  </si>
  <si>
    <t>Carneige Mellon University</t>
  </si>
  <si>
    <t>Georgetown University</t>
  </si>
  <si>
    <t>Texas A&amp;m University</t>
  </si>
  <si>
    <t>Weill Cornell Medical College</t>
  </si>
  <si>
    <t>الخريجون من البعثات (خارج دولة قطر) حسب مجال الدراسة والدرجة العلمية والنوع</t>
  </si>
  <si>
    <t>Community College of Qatar</t>
  </si>
  <si>
    <t>جدول (91)</t>
  </si>
  <si>
    <t xml:space="preserve">Business Adminstration and Management </t>
  </si>
  <si>
    <t xml:space="preserve">                        Year &amp; Gender
 Scientific Degree</t>
  </si>
  <si>
    <t xml:space="preserve">جامعة كالجاري الطبية </t>
  </si>
  <si>
    <t xml:space="preserve">                   Nationality &amp; Gender
 Education Level </t>
  </si>
  <si>
    <r>
      <t xml:space="preserve">  مدارس عربية</t>
    </r>
    <r>
      <rPr>
        <b/>
        <vertAlign val="superscript"/>
        <sz val="12"/>
        <rFont val="Arial"/>
        <family val="2"/>
      </rPr>
      <t>(1)</t>
    </r>
  </si>
  <si>
    <r>
      <t xml:space="preserve">  مدارس أجنبية</t>
    </r>
    <r>
      <rPr>
        <b/>
        <vertAlign val="superscript"/>
        <sz val="12"/>
        <rFont val="Arial"/>
        <family val="2"/>
      </rPr>
      <t>(2)</t>
    </r>
  </si>
  <si>
    <t xml:space="preserve">PUBLIC SCHOOLS’ TEACHING AND ADMINISTRATIVE STAFF BY LEVEL OF EDUCATION,
 NATIONALITY, AND GENDER </t>
  </si>
  <si>
    <t xml:space="preserve">                       Educational Level
                                   Gender
   Municipality </t>
  </si>
  <si>
    <t xml:space="preserve">                  المرحلة التعليمية
                         والنوع
  العمر</t>
  </si>
  <si>
    <t xml:space="preserve">                          Educational Level
                                      &amp; Gender
    Age </t>
  </si>
  <si>
    <t xml:space="preserve">                             School Type
Education Level</t>
  </si>
  <si>
    <t xml:space="preserve">                        نوع المدرسة
المرحلة التعليمية</t>
  </si>
  <si>
    <r>
      <t>الطلاب حسب العمر والمرحلة التعليمية (حكومي وخاص</t>
    </r>
    <r>
      <rPr>
        <b/>
        <vertAlign val="superscript"/>
        <sz val="12"/>
        <rFont val="Arial"/>
        <family val="2"/>
      </rPr>
      <t>(1)</t>
    </r>
    <r>
      <rPr>
        <b/>
        <sz val="16"/>
        <rFont val="Arial"/>
        <family val="2"/>
      </rPr>
      <t>) والنوع</t>
    </r>
  </si>
  <si>
    <t xml:space="preserve">                                Year &amp; Gender
 College </t>
  </si>
  <si>
    <t>GRADUATES OF PUBLIC COLLEGES AND UNIVERSITIES BY COLLEGE,
 TYPE OF SPECIALIZATION AND NATIONALITY</t>
  </si>
  <si>
    <t>.</t>
  </si>
  <si>
    <t>Boys</t>
  </si>
  <si>
    <t>Girls</t>
  </si>
  <si>
    <t xml:space="preserve">  Others Countries</t>
  </si>
  <si>
    <t>Administrative Staff</t>
  </si>
  <si>
    <t>Bachelor</t>
  </si>
  <si>
    <t>Associate</t>
  </si>
  <si>
    <t xml:space="preserve"> Faculty of Admin &amp; Economics</t>
  </si>
  <si>
    <t>تركيا</t>
  </si>
  <si>
    <t>صيدلة</t>
  </si>
  <si>
    <t>Doha Institute of Graduate Studies</t>
  </si>
  <si>
    <t>Applied Statistics</t>
  </si>
  <si>
    <t>Marketing</t>
  </si>
  <si>
    <t>8   -  ماجستير تسويق</t>
  </si>
  <si>
    <t>Ras Laffan Emergency and Safety College</t>
  </si>
  <si>
    <t>كلية التاسيس الجامعي</t>
  </si>
  <si>
    <t>ابروداين</t>
  </si>
  <si>
    <t>Doha Institute for Graduate Studies</t>
  </si>
  <si>
    <r>
      <t>جامعات المدينة التعليمية</t>
    </r>
    <r>
      <rPr>
        <b/>
        <vertAlign val="superscript"/>
        <sz val="12"/>
        <rFont val="Arial"/>
        <family val="2"/>
      </rPr>
      <t>(1)</t>
    </r>
  </si>
  <si>
    <t>مختلط</t>
  </si>
  <si>
    <t>Mixed</t>
  </si>
  <si>
    <t>الطلاب والمدرسون في المدارس الحكومية (بنين، بنات ، مختلط) حسب المرحلة التعليمية</t>
  </si>
  <si>
    <t>STUDENTS AND TEACHERS IN PUBLIC SCHOOLS (BOYS, GIRLS, MIXED)  BY LEVEL OF EDUCATION</t>
  </si>
  <si>
    <t>وايل كورنيل</t>
  </si>
  <si>
    <t>مجموع خاص</t>
  </si>
  <si>
    <r>
      <t>الطلاب في المدارس والجامعات الحكومية</t>
    </r>
    <r>
      <rPr>
        <b/>
        <vertAlign val="superscript"/>
        <sz val="16"/>
        <rFont val="Arial"/>
        <family val="2"/>
      </rPr>
      <t xml:space="preserve"> </t>
    </r>
    <r>
      <rPr>
        <b/>
        <sz val="16"/>
        <rFont val="Arial"/>
        <family val="2"/>
      </rPr>
      <t>والخاصة</t>
    </r>
    <r>
      <rPr>
        <b/>
        <vertAlign val="superscript"/>
        <sz val="16"/>
        <rFont val="Arial"/>
        <family val="2"/>
      </rPr>
      <t>(1)</t>
    </r>
    <r>
      <rPr>
        <b/>
        <sz val="16"/>
        <rFont val="Arial"/>
        <family val="2"/>
      </rPr>
      <t xml:space="preserve"> حسب المراحل التعليمية والنوع </t>
    </r>
  </si>
  <si>
    <t>- Ministry of Education and Higher Education.</t>
  </si>
  <si>
    <t xml:space="preserve">والجداول التي يحتويها هذا الفصل تتضمن بيانات عن عدد الطلاب والمدارس والشعب في مختلف المراحل الدراسية  الحكومية والخاصة، كما تعكس بيانات عن المدراس التخصصية ومراكز محو الأمية والمدارس الليلية والمبتعثين القطريين للدراسة بالداخل والخارج. </t>
  </si>
  <si>
    <t>كما يتناول الفصل  بيانات عن الجامعات الحكومية والخاصة من حيث عدد الطلاب والخريجين حسب تخصصاتهم والهيئة التدريسية حسب مؤهلاتها وجنسياتها.</t>
  </si>
  <si>
    <t xml:space="preserve"> الإبتدائية</t>
  </si>
  <si>
    <r>
      <t xml:space="preserve"> Pre-primary</t>
    </r>
    <r>
      <rPr>
        <b/>
        <vertAlign val="superscript"/>
        <sz val="11"/>
        <rFont val="Arial"/>
        <family val="2"/>
      </rPr>
      <t>(2)</t>
    </r>
  </si>
  <si>
    <t>غير قطريون</t>
  </si>
  <si>
    <t>قطريون</t>
  </si>
  <si>
    <t>غير قطريين</t>
  </si>
  <si>
    <t>الإبتدائية</t>
  </si>
  <si>
    <t xml:space="preserve">غير قطريين
</t>
  </si>
  <si>
    <t xml:space="preserve"> Non-Qataris</t>
  </si>
  <si>
    <r>
      <t xml:space="preserve"> قطريون </t>
    </r>
    <r>
      <rPr>
        <b/>
        <sz val="8"/>
        <rFont val="Arial"/>
        <family val="2"/>
      </rPr>
      <t>Qataris</t>
    </r>
  </si>
  <si>
    <r>
      <t xml:space="preserve">غير قطريين </t>
    </r>
    <r>
      <rPr>
        <b/>
        <sz val="8"/>
        <rFont val="Arial"/>
        <family val="2"/>
      </rPr>
      <t>Non-Qataris</t>
    </r>
  </si>
  <si>
    <r>
      <t xml:space="preserve">قطريون </t>
    </r>
    <r>
      <rPr>
        <b/>
        <sz val="8"/>
        <rFont val="Arial"/>
        <family val="2"/>
      </rPr>
      <t>Qataris</t>
    </r>
  </si>
  <si>
    <r>
      <t xml:space="preserve">غيرقطريين </t>
    </r>
    <r>
      <rPr>
        <b/>
        <sz val="8"/>
        <rFont val="Arial"/>
        <family val="2"/>
      </rPr>
      <t>Non- Qataris</t>
    </r>
  </si>
  <si>
    <r>
      <t xml:space="preserve">غيرقطريين </t>
    </r>
    <r>
      <rPr>
        <b/>
        <sz val="8"/>
        <rFont val="Arial"/>
        <family val="2"/>
      </rPr>
      <t>Non-Qataris</t>
    </r>
  </si>
  <si>
    <r>
      <t xml:space="preserve">غير قطريين
</t>
    </r>
    <r>
      <rPr>
        <b/>
        <sz val="8"/>
        <rFont val="Arial"/>
        <family val="2"/>
      </rPr>
      <t>Non-Qataris</t>
    </r>
  </si>
  <si>
    <r>
      <t xml:space="preserve">قطريون
</t>
    </r>
    <r>
      <rPr>
        <b/>
        <sz val="8"/>
        <rFont val="Arial"/>
        <family val="2"/>
      </rPr>
      <t>Qataris</t>
    </r>
  </si>
  <si>
    <r>
      <t xml:space="preserve">ناجح
</t>
    </r>
    <r>
      <rPr>
        <b/>
        <sz val="8"/>
        <rFont val="Arial"/>
        <family val="2"/>
      </rPr>
      <t>Pass</t>
    </r>
  </si>
  <si>
    <t xml:space="preserve"> الإبتدائية </t>
  </si>
  <si>
    <t xml:space="preserve"> Al-Rayyan</t>
  </si>
  <si>
    <t xml:space="preserve"> Al-Wakrah</t>
  </si>
  <si>
    <t xml:space="preserve"> Al-Shamal</t>
  </si>
  <si>
    <t>أم صلال</t>
  </si>
  <si>
    <t>الهيئة التدريسية والإدارية في المدارس الحكومية حسب المرحلة التعليمية والجنسية والنوع</t>
  </si>
  <si>
    <t>الإبتدائي</t>
  </si>
  <si>
    <t>(2) المدارس الاجنبية : مدارس تتبع المعايير الخاصة بها أو بدولها.</t>
  </si>
  <si>
    <t xml:space="preserve"> عربية</t>
  </si>
  <si>
    <t>حضانات أطفال</t>
  </si>
  <si>
    <t>أجنبية</t>
  </si>
  <si>
    <t xml:space="preserve">رياض أطفال  </t>
  </si>
  <si>
    <t>مدارس ابتدائية</t>
  </si>
  <si>
    <t>Nurseries</t>
  </si>
  <si>
    <t xml:space="preserve">Kindergartens </t>
  </si>
  <si>
    <t xml:space="preserve">Primary Schools </t>
  </si>
  <si>
    <t>عربية</t>
  </si>
  <si>
    <t xml:space="preserve">Arabic </t>
  </si>
  <si>
    <t>Foreign</t>
  </si>
  <si>
    <t>Arabic</t>
  </si>
  <si>
    <t xml:space="preserve">Foreign </t>
  </si>
  <si>
    <t xml:space="preserve">                          الجنسية والنوع
 المرحلة التعليمية </t>
  </si>
  <si>
    <t>(1) تشمل الثانوية التخصصية.</t>
  </si>
  <si>
    <r>
      <t xml:space="preserve">  الإبتدائية</t>
    </r>
    <r>
      <rPr>
        <b/>
        <vertAlign val="superscript"/>
        <sz val="12"/>
        <rFont val="Arial"/>
        <family val="2"/>
      </rPr>
      <t xml:space="preserve"> (2)</t>
    </r>
  </si>
  <si>
    <t xml:space="preserve">    الحلقة الثالثة تقابل الصف الخامس من المرحلة الإبتدائية.</t>
  </si>
  <si>
    <t xml:space="preserve">    الحلقة الرابعة تقابل الصف السادس من المرحلة الإبتدائية.</t>
  </si>
  <si>
    <t>(2) الحلقة الأولى تقابل الصفين الأول والثاني من المرحلة الإبتدائية.</t>
  </si>
  <si>
    <t xml:space="preserve">    الحلقة الثانية تقابل الصفين الثالث والرابع من المرحلة الإبتدائية.</t>
  </si>
  <si>
    <t>Community College</t>
  </si>
  <si>
    <t>دبلوم ما قبل الجامعة</t>
  </si>
  <si>
    <t>Pre-University Diploma</t>
  </si>
  <si>
    <t xml:space="preserve">                                       Nationality &amp; Gender
   Academic Degree</t>
  </si>
  <si>
    <t xml:space="preserve">  بكالوريوس في الآداب والعلوم</t>
  </si>
  <si>
    <t>بكالوريوس العلوم الصحية</t>
  </si>
  <si>
    <t xml:space="preserve">                                 الجنسية والنوع 
   الدرجة العلمية</t>
  </si>
  <si>
    <t xml:space="preserve">Ras Laffan Emergency &amp; Safety College </t>
  </si>
  <si>
    <t>كلية راس لفان للطوارئ والسلامة</t>
  </si>
  <si>
    <t>3 - التعليم الإبتدائي</t>
  </si>
  <si>
    <t xml:space="preserve">6   -  اللغة الإنجليزية </t>
  </si>
  <si>
    <t>1   -  اللغة العربية</t>
  </si>
  <si>
    <t>5 - ماجسترالفقه وأصول الفقه</t>
  </si>
  <si>
    <t>7 - هندسة الحاسب الآلي</t>
  </si>
  <si>
    <t>9 - ماجستير حوسبة</t>
  </si>
  <si>
    <t>10 - ماجستير إدارة هندسية</t>
  </si>
  <si>
    <t>12 - ماجستير الهندسة الكهربائية</t>
  </si>
  <si>
    <t>4 - نظم المعلومات الإدارية</t>
  </si>
  <si>
    <t>2 - دكتور صيدلة</t>
  </si>
  <si>
    <t>6   -  ماجستير إدارة الأعمال</t>
  </si>
  <si>
    <t xml:space="preserve">                  University 
                   Title &amp; Gender
  Nationality</t>
  </si>
  <si>
    <t>معهد الدوحة للدراسات العليا</t>
  </si>
  <si>
    <r>
      <rPr>
        <b/>
        <sz val="8"/>
        <rFont val="Arial"/>
        <family val="2"/>
      </rPr>
      <t>Education City Universities</t>
    </r>
    <r>
      <rPr>
        <b/>
        <vertAlign val="superscript"/>
        <sz val="11"/>
        <rFont val="Arial"/>
        <family val="2"/>
      </rPr>
      <t>(1)</t>
    </r>
  </si>
  <si>
    <t>الموفدين خارج دولة قطر (إيفاد خارجي)</t>
  </si>
  <si>
    <t>الموفدين داخل دولة قطر (إيفاد داخلي)</t>
  </si>
  <si>
    <t>Malaysia</t>
  </si>
  <si>
    <t>اللغة والأدب الإنجليزي، عامة</t>
  </si>
  <si>
    <t>علم الحاسوب</t>
  </si>
  <si>
    <t>العلوم الحيوية والطبية الحيوية</t>
  </si>
  <si>
    <t>مهن صحة وعلوم سريرية ذات علاقة</t>
  </si>
  <si>
    <t>إدارة أعمال، تسويق، وخدمات إسناد ذات علاقة</t>
  </si>
  <si>
    <t>اللغات الأجنبية وآداب وعلم لغة</t>
  </si>
  <si>
    <t>Mathematics and Statistics</t>
  </si>
  <si>
    <t>الرياضيات والإحصاء</t>
  </si>
  <si>
    <t>- Qatar Foundation for Education, Science, &amp; Community Development.</t>
  </si>
  <si>
    <t>Type of
Educ.</t>
  </si>
  <si>
    <r>
      <t>Private Schools</t>
    </r>
    <r>
      <rPr>
        <b/>
        <vertAlign val="superscript"/>
        <sz val="11"/>
        <rFont val="Arial"/>
        <family val="2"/>
      </rPr>
      <t>(1)</t>
    </r>
  </si>
  <si>
    <t>Covernment Schools</t>
  </si>
  <si>
    <t xml:space="preserve">                        Education Type 
                         &amp; Nationality
 Educational
 Level &amp; Gender</t>
  </si>
  <si>
    <t xml:space="preserve"> الإبتدائية
Primary</t>
  </si>
  <si>
    <t>الهيئة التدريسية والإدارية في المدارس الخاصة حسب نوع المدرسة والنوع</t>
  </si>
  <si>
    <t xml:space="preserve">                          Nationality &amp; Gender
 Education Level &amp; Grade</t>
  </si>
  <si>
    <t>دول عربية أخرى</t>
  </si>
  <si>
    <t>4   - اجتماع</t>
  </si>
  <si>
    <t>6 - ماجستير التفسير وعلوم القرآن</t>
  </si>
  <si>
    <t xml:space="preserve"> الآداب والعلوم
Art &amp; science</t>
  </si>
  <si>
    <t>الإدارة والاقتصاد
Admin &amp; Economics</t>
  </si>
  <si>
    <t>كلية راس لفان للطوارئ والسلامة
Ras Laffan Emergency and Safety College</t>
  </si>
  <si>
    <t xml:space="preserve">الشريعة
Sharia </t>
  </si>
  <si>
    <t xml:space="preserve"> العلوم الصحية
  Health Sciences</t>
  </si>
  <si>
    <t xml:space="preserve">                  Year &amp; Nationality
  University Title</t>
  </si>
  <si>
    <t xml:space="preserve">           السنة والجنسية
  اللقب الجامعي </t>
  </si>
  <si>
    <t xml:space="preserve">                            السنة والنوع
   مجال الدراسة</t>
  </si>
  <si>
    <t xml:space="preserve">                                           Year &amp; Gender
   Field of Study</t>
  </si>
  <si>
    <r>
      <t xml:space="preserve">                            </t>
    </r>
    <r>
      <rPr>
        <b/>
        <sz val="9"/>
        <rFont val="Arial"/>
        <family val="2"/>
      </rPr>
      <t xml:space="preserve">   Year &amp; Gender
  Country of Study</t>
    </r>
  </si>
  <si>
    <t xml:space="preserve">                                  Scientific Degree                                                  &amp; Gender
 Field of Study</t>
  </si>
  <si>
    <t>إن دولة قطر تؤمن بأن التعليم هو أســاس التنمية لأي بلد. لذا فهي تُعنى بمستوى جودة الفرد باعتباره رأس المال البشري الذي يعد أهم عنصر في عملية التنمية.</t>
  </si>
  <si>
    <r>
      <t>المدارس الخاصة</t>
    </r>
    <r>
      <rPr>
        <b/>
        <vertAlign val="superscript"/>
        <sz val="12"/>
        <rFont val="Arial"/>
        <family val="2"/>
      </rPr>
      <t>(1)</t>
    </r>
  </si>
  <si>
    <r>
      <t>ماقبل الإبتدائية</t>
    </r>
    <r>
      <rPr>
        <b/>
        <vertAlign val="superscript"/>
        <sz val="12"/>
        <rFont val="Arial"/>
        <family val="2"/>
      </rPr>
      <t>(2)</t>
    </r>
  </si>
  <si>
    <r>
      <t xml:space="preserve">  الثانوية</t>
    </r>
    <r>
      <rPr>
        <b/>
        <vertAlign val="superscript"/>
        <sz val="12"/>
        <rFont val="Arial"/>
        <family val="2"/>
      </rPr>
      <t>(1)</t>
    </r>
  </si>
  <si>
    <t xml:space="preserve">                       الدرجة العلمية والنوع
   الموفدون</t>
  </si>
  <si>
    <t xml:space="preserve"> كلية راس لفان للطوارئ والسلامة</t>
  </si>
  <si>
    <t>الإمارات العربية المتحدة</t>
  </si>
  <si>
    <t xml:space="preserve"> - الجامعات الحكومية والخاصة.</t>
  </si>
  <si>
    <t xml:space="preserve">دبلوم </t>
  </si>
  <si>
    <t xml:space="preserve">ماجستير </t>
  </si>
  <si>
    <t xml:space="preserve">دكتوراه </t>
  </si>
  <si>
    <t xml:space="preserve">                                    السنة والجنسية
 الكلية ونوع التخصص </t>
  </si>
  <si>
    <t>2018/2019</t>
  </si>
  <si>
    <t>الادارة الهندسية</t>
  </si>
  <si>
    <t>5- التربية الخاصة</t>
  </si>
  <si>
    <t>5 - Special Education</t>
  </si>
  <si>
    <t>6 - دبلوم الطفولة المبكرة</t>
  </si>
  <si>
    <t>7- دبلوم التربية الخاصة</t>
  </si>
  <si>
    <t>8 - دبلوم التعليم الإبتدائي</t>
  </si>
  <si>
    <t>9 - دبلوم التعليم الثانوي</t>
  </si>
  <si>
    <t>10 - ماجستير قيادة تربوية</t>
  </si>
  <si>
    <t>11 - ماجستير تربية خاصة</t>
  </si>
  <si>
    <t>12 - ماجستير مناهج الدراسة في التعليم والتقييم</t>
  </si>
  <si>
    <t>13 - ماجستير تعليم خاص</t>
  </si>
  <si>
    <t>4 -  صيدلة مسائي</t>
  </si>
  <si>
    <t xml:space="preserve"> بكالوريوس كلية راس لفان للطوارئ والسلامة</t>
  </si>
  <si>
    <t>جامعة ابرادين - قطر</t>
  </si>
  <si>
    <t>University of Aberdeen- Qatar</t>
  </si>
  <si>
    <t>AUSTRALIA</t>
  </si>
  <si>
    <t>CANADA</t>
  </si>
  <si>
    <t>CHINA</t>
  </si>
  <si>
    <t>FRANCE</t>
  </si>
  <si>
    <t>GERMANY</t>
  </si>
  <si>
    <t>IRELAND</t>
  </si>
  <si>
    <t>ITALY</t>
  </si>
  <si>
    <t>JAPAN</t>
  </si>
  <si>
    <t>JORDAN</t>
  </si>
  <si>
    <t>KOREA, SOUTH</t>
  </si>
  <si>
    <t>MALAYSIA</t>
  </si>
  <si>
    <t>SPAIN</t>
  </si>
  <si>
    <t>TURKEY</t>
  </si>
  <si>
    <t>UNITED KINGDOM</t>
  </si>
  <si>
    <t>UNITED STATES</t>
  </si>
  <si>
    <t>RUSSIA</t>
  </si>
  <si>
    <t>روسيا</t>
  </si>
  <si>
    <t>*مفقود</t>
  </si>
  <si>
    <t>النقل ونقل المواد</t>
  </si>
  <si>
    <t>Qatar Aeronautical College (QAC)</t>
  </si>
  <si>
    <t>اكاديمية قطر للطيران</t>
  </si>
  <si>
    <t>الشيحانية</t>
  </si>
  <si>
    <t xml:space="preserve">                   السنة والنوع
   الجامعات والكليات</t>
  </si>
  <si>
    <t>جدول (59)</t>
  </si>
  <si>
    <t>TABLE (59)</t>
  </si>
  <si>
    <t>جدول (60)</t>
  </si>
  <si>
    <t>TABLE (60)</t>
  </si>
  <si>
    <t>جدول  (66)</t>
  </si>
  <si>
    <t>جدول (68)</t>
  </si>
  <si>
    <t xml:space="preserve">                           الجنسية والنوع
   الجامعة والكلية</t>
  </si>
  <si>
    <t xml:space="preserve">                        الجنسية والنوع
   الجامعات والكليات</t>
  </si>
  <si>
    <t>2019/2020</t>
  </si>
  <si>
    <r>
      <t xml:space="preserve"> الثانوية</t>
    </r>
    <r>
      <rPr>
        <b/>
        <vertAlign val="superscript"/>
        <sz val="12"/>
        <rFont val="Arial"/>
        <family val="2"/>
      </rPr>
      <t>(4)</t>
    </r>
  </si>
  <si>
    <r>
      <t xml:space="preserve"> Secondary</t>
    </r>
    <r>
      <rPr>
        <b/>
        <vertAlign val="superscript"/>
        <sz val="11"/>
        <rFont val="Arial"/>
        <family val="2"/>
      </rPr>
      <t>(4)</t>
    </r>
  </si>
  <si>
    <t>(3) تشمل الاعدادية التخصصية.</t>
  </si>
  <si>
    <t>(4) تشمل الثانوية التخصصية.</t>
  </si>
  <si>
    <t xml:space="preserve"> الإعدادية التخصصية</t>
  </si>
  <si>
    <t>الإعدادية التخصصية</t>
  </si>
  <si>
    <t>Preparatory Specialized</t>
  </si>
  <si>
    <t xml:space="preserve">  الإعدادية التخصصية</t>
  </si>
  <si>
    <t>الإعدادي التخصصي</t>
  </si>
  <si>
    <t>الثانوي التخصصي</t>
  </si>
  <si>
    <t>(1) تشمل الاعدادي التخصصي.</t>
  </si>
  <si>
    <t>(2) تشمل الثانوي التخصصي.</t>
  </si>
  <si>
    <t>(1) تشمل المدارس التخصصية.</t>
  </si>
  <si>
    <t>الاعدادي</t>
  </si>
  <si>
    <t>الإدارة</t>
  </si>
  <si>
    <t>التخصصات الطبية والطبية المساعدة</t>
  </si>
  <si>
    <t>التصميم</t>
  </si>
  <si>
    <t>التعليم</t>
  </si>
  <si>
    <t>السياسة والعلاقات الدولية والعلاقات العامة</t>
  </si>
  <si>
    <t>العلوم الأدبية</t>
  </si>
  <si>
    <t>العلوم والمختبرات والتقييس</t>
  </si>
  <si>
    <t>النقل والمواصلات</t>
  </si>
  <si>
    <t>لغات اجنبية</t>
  </si>
  <si>
    <t>Administration</t>
  </si>
  <si>
    <t>Foreign languages</t>
  </si>
  <si>
    <t>الحاسب الآلي</t>
  </si>
  <si>
    <t>الطب</t>
  </si>
  <si>
    <t>Medicine</t>
  </si>
  <si>
    <t>العلوم الصحية</t>
  </si>
  <si>
    <t>Health Sciences</t>
  </si>
  <si>
    <t>طب الاسنان</t>
  </si>
  <si>
    <t>الدراسات العليا  لجامعة قطر</t>
  </si>
  <si>
    <t>معهد جسور / دبلوم عالي كلية بوكوني</t>
  </si>
  <si>
    <t>الإحصاء التطبيقي</t>
  </si>
  <si>
    <t>Quranic Sciences and Exegesis</t>
  </si>
  <si>
    <t>الأديان وحوار الحضارات</t>
  </si>
  <si>
    <t>2 - الفقه وأصول الفقه</t>
  </si>
  <si>
    <t>2 -  Fiqh &amp; Usul Al Fiqh</t>
  </si>
  <si>
    <t>7 - ماجستير الأديان وحوار الحضارات</t>
  </si>
  <si>
    <t>جسور</t>
  </si>
  <si>
    <t>لفان</t>
  </si>
  <si>
    <t>كلية التأسيس الجامعي</t>
  </si>
  <si>
    <t>University Foundation College</t>
  </si>
  <si>
    <t>مركز قطر للمال والاعمال/ بالتعاون مع جامعة نورث امبريا</t>
  </si>
  <si>
    <t xml:space="preserve">  QFBA - Northumbria University</t>
  </si>
  <si>
    <t>كلية سيتي كولج</t>
  </si>
  <si>
    <t>City University College</t>
  </si>
  <si>
    <t>سيتي كولج</t>
  </si>
  <si>
    <t>كلية قطر للمال والاعمال</t>
  </si>
  <si>
    <r>
      <t xml:space="preserve"> الإعدادية</t>
    </r>
    <r>
      <rPr>
        <b/>
        <vertAlign val="superscript"/>
        <sz val="12"/>
        <rFont val="Arial"/>
        <family val="2"/>
      </rPr>
      <t>(3)</t>
    </r>
  </si>
  <si>
    <r>
      <t xml:space="preserve"> Preparatory</t>
    </r>
    <r>
      <rPr>
        <b/>
        <vertAlign val="superscript"/>
        <sz val="11"/>
        <rFont val="Arial"/>
        <family val="2"/>
      </rPr>
      <t>(3)</t>
    </r>
  </si>
  <si>
    <r>
      <t>رياض الأطفال</t>
    </r>
    <r>
      <rPr>
        <b/>
        <vertAlign val="superscript"/>
        <sz val="12"/>
        <rFont val="Arial"/>
        <family val="2"/>
      </rPr>
      <t>(1)</t>
    </r>
  </si>
  <si>
    <r>
      <rPr>
        <b/>
        <sz val="10"/>
        <rFont val="Arial"/>
        <family val="2"/>
      </rPr>
      <t>رياض الأطفال</t>
    </r>
    <r>
      <rPr>
        <b/>
        <vertAlign val="superscript"/>
        <sz val="12"/>
        <rFont val="Arial"/>
        <family val="2"/>
      </rPr>
      <t>(2)</t>
    </r>
  </si>
  <si>
    <r>
      <rPr>
        <b/>
        <sz val="10"/>
        <rFont val="Arial"/>
        <family val="2"/>
      </rPr>
      <t>الإعدادية</t>
    </r>
    <r>
      <rPr>
        <b/>
        <vertAlign val="superscript"/>
        <sz val="12"/>
        <rFont val="Arial"/>
        <family val="2"/>
      </rPr>
      <t>(3)</t>
    </r>
  </si>
  <si>
    <r>
      <rPr>
        <b/>
        <sz val="10"/>
        <rFont val="Arial"/>
        <family val="2"/>
      </rPr>
      <t>الثانوية</t>
    </r>
    <r>
      <rPr>
        <b/>
        <vertAlign val="superscript"/>
        <sz val="12"/>
        <rFont val="Arial"/>
        <family val="2"/>
      </rPr>
      <t>(4)</t>
    </r>
  </si>
  <si>
    <r>
      <rPr>
        <b/>
        <sz val="8"/>
        <rFont val="Arial"/>
        <family val="2"/>
      </rPr>
      <t>Pre-primary</t>
    </r>
    <r>
      <rPr>
        <b/>
        <vertAlign val="superscript"/>
        <sz val="11"/>
        <rFont val="Arial"/>
        <family val="2"/>
      </rPr>
      <t>(2)</t>
    </r>
  </si>
  <si>
    <r>
      <rPr>
        <b/>
        <sz val="8"/>
        <rFont val="Arial"/>
        <family val="2"/>
      </rPr>
      <t>Preparatory</t>
    </r>
    <r>
      <rPr>
        <b/>
        <vertAlign val="superscript"/>
        <sz val="11"/>
        <rFont val="Arial"/>
        <family val="2"/>
      </rPr>
      <t>(3)</t>
    </r>
  </si>
  <si>
    <r>
      <t xml:space="preserve"> </t>
    </r>
    <r>
      <rPr>
        <b/>
        <sz val="8"/>
        <rFont val="Arial"/>
        <family val="2"/>
      </rPr>
      <t>Secondary</t>
    </r>
    <r>
      <rPr>
        <b/>
        <vertAlign val="superscript"/>
        <sz val="11"/>
        <rFont val="Arial"/>
        <family val="2"/>
      </rPr>
      <t>(4)</t>
    </r>
  </si>
  <si>
    <t>(3) تشمل الإعدادية التخصصية.</t>
  </si>
  <si>
    <r>
      <rPr>
        <b/>
        <sz val="8"/>
        <rFont val="Arial"/>
        <family val="2"/>
      </rPr>
      <t xml:space="preserve"> Secondary</t>
    </r>
    <r>
      <rPr>
        <b/>
        <vertAlign val="superscript"/>
        <sz val="11"/>
        <rFont val="Arial"/>
        <family val="2"/>
      </rPr>
      <t>(4)</t>
    </r>
  </si>
  <si>
    <t>رياض الأطفال
Pre-primary</t>
  </si>
  <si>
    <t>General 
Secondary</t>
  </si>
  <si>
    <r>
      <t xml:space="preserve">  Arabic Schools</t>
    </r>
    <r>
      <rPr>
        <b/>
        <vertAlign val="superscript"/>
        <sz val="11"/>
        <rFont val="Arial"/>
        <family val="2"/>
      </rPr>
      <t>(1)</t>
    </r>
  </si>
  <si>
    <r>
      <t xml:space="preserve">  Foreign Schools</t>
    </r>
    <r>
      <rPr>
        <b/>
        <vertAlign val="superscript"/>
        <sz val="11"/>
        <rFont val="Arial"/>
        <family val="2"/>
      </rPr>
      <t>(2)</t>
    </r>
  </si>
  <si>
    <r>
      <t>مدارس إعدادية</t>
    </r>
    <r>
      <rPr>
        <b/>
        <vertAlign val="superscript"/>
        <sz val="12"/>
        <rFont val="Arial"/>
        <family val="2"/>
      </rPr>
      <t>(1)</t>
    </r>
  </si>
  <si>
    <r>
      <t>مدارس ثانوية</t>
    </r>
    <r>
      <rPr>
        <b/>
        <vertAlign val="superscript"/>
        <sz val="12"/>
        <rFont val="Arial"/>
        <family val="2"/>
      </rPr>
      <t>(2)</t>
    </r>
  </si>
  <si>
    <r>
      <t>Secondery Schools</t>
    </r>
    <r>
      <rPr>
        <b/>
        <vertAlign val="superscript"/>
        <sz val="11"/>
        <rFont val="Arial"/>
        <family val="2"/>
      </rPr>
      <t>(2)</t>
    </r>
  </si>
  <si>
    <t xml:space="preserve">                     Nationality &amp; Gender
 Education Level </t>
  </si>
  <si>
    <r>
      <t>مدارس أجنبية</t>
    </r>
    <r>
      <rPr>
        <b/>
        <vertAlign val="superscript"/>
        <sz val="12"/>
        <rFont val="Arial"/>
        <family val="2"/>
      </rPr>
      <t>(1)</t>
    </r>
  </si>
  <si>
    <r>
      <t>Foreign Schools</t>
    </r>
    <r>
      <rPr>
        <b/>
        <vertAlign val="superscript"/>
        <sz val="11"/>
        <rFont val="Arial"/>
        <family val="2"/>
      </rPr>
      <t>(1)</t>
    </r>
  </si>
  <si>
    <r>
      <t xml:space="preserve">   Secondary</t>
    </r>
    <r>
      <rPr>
        <b/>
        <vertAlign val="superscript"/>
        <sz val="11"/>
        <rFont val="Arial"/>
        <family val="2"/>
      </rPr>
      <t>(1)</t>
    </r>
  </si>
  <si>
    <r>
      <t xml:space="preserve">  Primary</t>
    </r>
    <r>
      <rPr>
        <b/>
        <vertAlign val="superscript"/>
        <sz val="11"/>
        <rFont val="Arial"/>
        <family val="2"/>
      </rPr>
      <t xml:space="preserve"> (2)</t>
    </r>
  </si>
  <si>
    <r>
      <t>Evening</t>
    </r>
    <r>
      <rPr>
        <b/>
        <vertAlign val="superscript"/>
        <sz val="11"/>
        <rFont val="Arial"/>
        <family val="2"/>
      </rPr>
      <t>(1)</t>
    </r>
  </si>
  <si>
    <r>
      <t>Homes</t>
    </r>
    <r>
      <rPr>
        <b/>
        <vertAlign val="superscript"/>
        <sz val="11"/>
        <rFont val="Arial"/>
        <family val="2"/>
      </rPr>
      <t>(2)</t>
    </r>
  </si>
  <si>
    <r>
      <t>مسائي</t>
    </r>
    <r>
      <rPr>
        <b/>
        <vertAlign val="superscript"/>
        <sz val="12"/>
        <rFont val="Arial"/>
        <family val="2"/>
      </rPr>
      <t>(1)</t>
    </r>
  </si>
  <si>
    <r>
      <t>منازل</t>
    </r>
    <r>
      <rPr>
        <b/>
        <vertAlign val="superscript"/>
        <sz val="12"/>
        <rFont val="Arial"/>
        <family val="2"/>
      </rPr>
      <t>(2)</t>
    </r>
  </si>
  <si>
    <t xml:space="preserve">(1) تشمل مايلي </t>
  </si>
  <si>
    <r>
      <t>إجمالي الموفدين</t>
    </r>
    <r>
      <rPr>
        <b/>
        <vertAlign val="superscript"/>
        <sz val="16"/>
        <rFont val="Arial"/>
        <family val="2"/>
      </rPr>
      <t xml:space="preserve">(1) </t>
    </r>
    <r>
      <rPr>
        <b/>
        <sz val="16"/>
        <rFont val="Arial"/>
        <family val="2"/>
        <charset val="178"/>
      </rPr>
      <t xml:space="preserve">(خارج وداخل دولة قطر) حسب الدرجة العلمية والنوع </t>
    </r>
  </si>
  <si>
    <t xml:space="preserve">                          الدرجه العلمية                                      والنوع
 مجال الدراسة</t>
  </si>
  <si>
    <t>Transportation and Materials Moving</t>
  </si>
  <si>
    <r>
      <t>STUDENTS IN PUBLIC AND PRIVATE</t>
    </r>
    <r>
      <rPr>
        <b/>
        <vertAlign val="superscript"/>
        <sz val="14"/>
        <rFont val="Arial"/>
        <family val="2"/>
      </rPr>
      <t>(1)</t>
    </r>
    <r>
      <rPr>
        <b/>
        <sz val="12"/>
        <rFont val="Arial"/>
        <family val="2"/>
      </rPr>
      <t xml:space="preserve"> SCHOOLS AND UNIVERSITIES 
BY LEVEL OF EDUCATION AND GENDER </t>
    </r>
  </si>
  <si>
    <r>
      <t xml:space="preserve"> Preparatory Schools</t>
    </r>
    <r>
      <rPr>
        <b/>
        <vertAlign val="superscript"/>
        <sz val="11"/>
        <rFont val="Arial"/>
        <family val="2"/>
      </rPr>
      <t>(1)</t>
    </r>
    <r>
      <rPr>
        <b/>
        <sz val="8"/>
        <rFont val="Arial"/>
        <family val="2"/>
      </rPr>
      <t xml:space="preserve"> </t>
    </r>
  </si>
  <si>
    <r>
      <t>STUDENTS OF PUBLIC</t>
    </r>
    <r>
      <rPr>
        <b/>
        <vertAlign val="superscript"/>
        <sz val="14"/>
        <rFont val="Arial"/>
        <family val="2"/>
      </rPr>
      <t>(1)</t>
    </r>
    <r>
      <rPr>
        <b/>
        <sz val="12"/>
        <rFont val="Arial"/>
        <family val="2"/>
      </rPr>
      <t xml:space="preserve"> COLLEGES AND UNIVERSITIES BY COLLEGE AND GENDER</t>
    </r>
  </si>
  <si>
    <r>
      <t>طلاب الكليات والجامعات الحكومية</t>
    </r>
    <r>
      <rPr>
        <b/>
        <vertAlign val="superscript"/>
        <sz val="16"/>
        <rFont val="Arial"/>
        <family val="2"/>
      </rPr>
      <t>(1)</t>
    </r>
    <r>
      <rPr>
        <b/>
        <vertAlign val="superscript"/>
        <sz val="12"/>
        <rFont val="Arial"/>
        <family val="2"/>
      </rPr>
      <t xml:space="preserve"> </t>
    </r>
    <r>
      <rPr>
        <b/>
        <sz val="16"/>
        <rFont val="Arial"/>
        <family val="2"/>
      </rPr>
      <t>حسب الكلية والنوع</t>
    </r>
  </si>
  <si>
    <t>(1) Includes specialized schools .</t>
  </si>
  <si>
    <t xml:space="preserve">                                                          Gender 
 Nationality                                                           </t>
  </si>
  <si>
    <t xml:space="preserve">المجموع العام </t>
  </si>
  <si>
    <t xml:space="preserve"> حققت دولة  قطر  زيادة واضحة في عدد طلاب المراحل الدراسـية المختلفة . ورافق ذلك تطور في مُدخلات التعليم من مدارس ومعلمين ومناهج … الخ. </t>
  </si>
  <si>
    <t>2020/2021</t>
  </si>
  <si>
    <t>أكاديمية قطر لعلوم الطيران</t>
  </si>
  <si>
    <t>Qatar Aeronautical Academy</t>
  </si>
  <si>
    <t>University of Doha for Science and Technology</t>
  </si>
  <si>
    <t>بكالوريوس طب بشري</t>
  </si>
  <si>
    <t>التعليم الثانوي</t>
  </si>
  <si>
    <t>Secondary Education</t>
  </si>
  <si>
    <t>الاستشارات الوراثية</t>
  </si>
  <si>
    <t>Genetic Counselling</t>
  </si>
  <si>
    <t>جامعة الدوحة للعلوم والتكنولوجيا</t>
  </si>
  <si>
    <t>0</t>
  </si>
  <si>
    <t>اكاديمية قطر لعلوم الطيران</t>
  </si>
  <si>
    <t>اكاديمية  قطر لعلوم الطيران</t>
  </si>
  <si>
    <t>6 - ماجستير الاستشارات الوراثية</t>
  </si>
  <si>
    <t>6 - Masters in Genetic Counselling</t>
  </si>
  <si>
    <t xml:space="preserve">كلية  الطب </t>
  </si>
  <si>
    <t>5 - دكتوراة  العلوم الصيدلية</t>
  </si>
  <si>
    <t>كلية الطب
Medicine</t>
  </si>
  <si>
    <t xml:space="preserve">(1) 1- الجسر الاكاديمي 2- جامعة فرجينيا 3- جامعة جورج تاون 4- جامعة كارينجي ميلون
 5- كلية وايل كورنيل 6- جامعة تكساس 7- جامعة نورث وسترن 8-جامعة باريس في قطر.  
</t>
  </si>
  <si>
    <t>كلية الريان الجامعية الدولية</t>
  </si>
  <si>
    <t>Al Rayyan International University College</t>
  </si>
  <si>
    <t>اوريكس</t>
  </si>
  <si>
    <t>Oryx Universal College</t>
  </si>
  <si>
    <t>Lusail University</t>
  </si>
  <si>
    <t>جامعة الوسيل</t>
  </si>
  <si>
    <t>هولندا</t>
  </si>
  <si>
    <t>NETHERLANDS</t>
  </si>
  <si>
    <t>بلجيكا</t>
  </si>
  <si>
    <t>BELGIUM</t>
  </si>
  <si>
    <t>البيئة</t>
  </si>
  <si>
    <t>العلوم الطبية</t>
  </si>
  <si>
    <t>طيران</t>
  </si>
  <si>
    <t>الاطلنطي</t>
  </si>
  <si>
    <t>(1) 1- الجسر الاكاديمي 2- جامعة فرجينيا 3- جامعة جورج تاون 4- جامعة كارينجي ميلون
 5- كلية وايل كورنيل 6- جامعة تكساس 7- جامعة نورث وسترن 8- جامعة باريس في قطر.</t>
  </si>
  <si>
    <t>الوسيل</t>
  </si>
  <si>
    <t>الاكاديمية الأولمبية</t>
  </si>
  <si>
    <t xml:space="preserve">                                            Year &amp; Nationality
  College &amp; Field
  of Specialization </t>
  </si>
  <si>
    <t xml:space="preserve">                       Years &amp; Gender
 Educational Level </t>
  </si>
  <si>
    <t xml:space="preserve">            المرحلة التعليمية
                      والنوع
  البلدية</t>
  </si>
  <si>
    <t>الخور والذخيرة</t>
  </si>
  <si>
    <t>Al Khor &amp; Al Thakhira</t>
  </si>
  <si>
    <t>- وزارة التربية والتعليم والتعليم العالي.</t>
  </si>
  <si>
    <t>جامعة ابردين - قطر</t>
  </si>
  <si>
    <t>2021/2022</t>
  </si>
  <si>
    <t>Qatar University - Community College - Ras Laffan College -
University of Doha for Science and Technology-Qatar Aeronautical Academy</t>
  </si>
  <si>
    <t>التعليم الابتدائي</t>
  </si>
  <si>
    <t>اللغة العربية وآدابها</t>
  </si>
  <si>
    <t>دراسات الخليج</t>
  </si>
  <si>
    <t>المحاسبة</t>
  </si>
  <si>
    <t>ادارة الاعمال</t>
  </si>
  <si>
    <t>المالية</t>
  </si>
  <si>
    <t>التسويق</t>
  </si>
  <si>
    <t>Finance</t>
  </si>
  <si>
    <t>المناهج والتدريس والتقييم</t>
  </si>
  <si>
    <t>التخطيط والتصميم العمراني</t>
  </si>
  <si>
    <t>الفقه وأصوله</t>
  </si>
  <si>
    <t>علوم القرآن والتفسير</t>
  </si>
  <si>
    <t>العلوم البيولوجية والبيئية</t>
  </si>
  <si>
    <t>الهندسة الكيميائية</t>
  </si>
  <si>
    <t>علوم الحاسب</t>
  </si>
  <si>
    <t>علوم طبية</t>
  </si>
  <si>
    <t>Medical Sciences</t>
  </si>
  <si>
    <t>Chemical Engineering</t>
  </si>
  <si>
    <t>\</t>
  </si>
  <si>
    <t>13 -  الرياضيات</t>
  </si>
  <si>
    <t>13  - Mathematics</t>
  </si>
  <si>
    <t>14 - علوم الغذاء والتغذية</t>
  </si>
  <si>
    <t>15 - الإحصاء</t>
  </si>
  <si>
    <t>16 - العلوم البيئية</t>
  </si>
  <si>
    <t>17 - علوم الرياضة</t>
  </si>
  <si>
    <t>18 - ماجستيرالعلوم البيئية</t>
  </si>
  <si>
    <t xml:space="preserve">19 - ماجستير دراسات الخليج العربي </t>
  </si>
  <si>
    <t xml:space="preserve">20 - ماجستير اللغة العربية وآدابها </t>
  </si>
  <si>
    <t>21 - ماجستير تكنولوجيا علم المادة</t>
  </si>
  <si>
    <t>22 - ماجستير علوم تطبيقية</t>
  </si>
  <si>
    <t>23 - ماجستير الإحصاء التطبيقي</t>
  </si>
  <si>
    <t>24 - ماجستير دراسات دفاعية</t>
  </si>
  <si>
    <t>25 - دكتوارة العلوم البيولوجية و البيئة</t>
  </si>
  <si>
    <t>26 - دكتوارة  دراسات الخليج العربي</t>
  </si>
  <si>
    <t>14- Food Seience</t>
  </si>
  <si>
    <t>15 - Staistics</t>
  </si>
  <si>
    <t xml:space="preserve">1 -  القران والسنة </t>
  </si>
  <si>
    <t>1- Quran and Sunnah</t>
  </si>
  <si>
    <t>8 - دكتوراة  الفقه وأصوله</t>
  </si>
  <si>
    <t>9   -  ماجستير مالية</t>
  </si>
  <si>
    <t>10  -  دكتوراة  إدارة اعمال</t>
  </si>
  <si>
    <t xml:space="preserve">4 - العلاج الطبيعي </t>
  </si>
  <si>
    <t>4 - Physical Therapy</t>
  </si>
  <si>
    <t>1 -بكالوريوس طب بشري</t>
  </si>
  <si>
    <t>1 - Medicine</t>
  </si>
  <si>
    <t>Ras Laffan College</t>
  </si>
  <si>
    <t>الدوحه</t>
  </si>
  <si>
    <t>(1)Qatar University - Community College - Ras Laffan College -
University of Doha for Science and Technology-Qatar Aeronautical Academy</t>
  </si>
  <si>
    <t>(2) Qatar University  - Community College - Ras Laffan College -
University of Doha for Science and Technology-Qatar Aeronautical Academy</t>
  </si>
  <si>
    <t>مجتع</t>
  </si>
  <si>
    <t>طاقة</t>
  </si>
  <si>
    <t>المعهد العالمي للدراسات</t>
  </si>
  <si>
    <t>Global Studies Institute</t>
  </si>
  <si>
    <t xml:space="preserve"> جامعة سافيتريباي فول بوني</t>
  </si>
  <si>
    <t>MIE - Savitribai Phule Pune University</t>
  </si>
  <si>
    <t>الجامعه الهندية</t>
  </si>
  <si>
    <t>CYPRUS</t>
  </si>
  <si>
    <t>PORTUGAL</t>
  </si>
  <si>
    <t>قبرص</t>
  </si>
  <si>
    <t>كوريا، جنوب</t>
  </si>
  <si>
    <t>البرتغال</t>
  </si>
  <si>
    <t>الولايات المتحدة</t>
  </si>
  <si>
    <t>Tourism management</t>
  </si>
  <si>
    <t xml:space="preserve">ادارة السياحة </t>
  </si>
  <si>
    <t>الإعلام والثقافة</t>
  </si>
  <si>
    <t xml:space="preserve">الرضيات و الاحصاء </t>
  </si>
  <si>
    <t xml:space="preserve">السياحة و الضيافة </t>
  </si>
  <si>
    <t>السياسات والتخطيط والإحصاء</t>
  </si>
  <si>
    <t xml:space="preserve">الطب المساعد </t>
  </si>
  <si>
    <t xml:space="preserve">اللغات والترجمة </t>
  </si>
  <si>
    <t xml:space="preserve">الرياضيات و الاحصاء </t>
  </si>
  <si>
    <t>العلوم الإنسانية</t>
  </si>
  <si>
    <t>Netherlands</t>
  </si>
  <si>
    <t>Russia</t>
  </si>
  <si>
    <t>Turkey</t>
  </si>
  <si>
    <t>Doha University for Science &amp; Technology</t>
  </si>
  <si>
    <t>كلية الريان الدولية</t>
  </si>
  <si>
    <t>الطلاب
Students</t>
  </si>
  <si>
    <t>المدرسون
Teachers</t>
  </si>
  <si>
    <t>Graph 29</t>
  </si>
  <si>
    <t>Graph 30</t>
  </si>
  <si>
    <t xml:space="preserve">                                      النوع
 الجنسية                                           </t>
  </si>
  <si>
    <t>كلية رأس لفان</t>
  </si>
  <si>
    <t>2 - دكتوراة علوم طبية</t>
  </si>
  <si>
    <t>طلاب الجامعات (حكومي)
Univ. Students (Government)</t>
  </si>
  <si>
    <t xml:space="preserve">The State of Qatar has achieved a noticeable increase in number of students of all educational levels. This was accompanied with an development in education inputs such as schools, teachers, curricula, etc.   </t>
  </si>
  <si>
    <t>The State of Qatar believes that education is the bedrock of any country's development and that the quality of the individual as a human capital is the most important element in the development process.</t>
  </si>
  <si>
    <t>The tables set forth in this chapter include data on number of students, schools  and divisions in  public and private education. They also reflect data on specialized schools, illiteracy eradication centers, night education as well as Qataris on scholarships at home and abroad.</t>
  </si>
  <si>
    <t>The chapter also deals with data on public and private universities in terms of the number of students and graduates by specializations and the teaching staff by qualifications and nationalities.</t>
  </si>
  <si>
    <t>Data sources:</t>
  </si>
  <si>
    <t>طلاب المدارس (حكومي)
Schools Students (Government)</t>
  </si>
  <si>
    <t>طلاب المدارس (خاص)
 Schools Students (Private)</t>
  </si>
  <si>
    <t>طلاب الجامعات (خاص)
 Univ. Students (Private)</t>
  </si>
  <si>
    <r>
      <t>TOTAL STUDENTS ON SCHOLARSHIPS</t>
    </r>
    <r>
      <rPr>
        <b/>
        <vertAlign val="superscript"/>
        <sz val="14"/>
        <rFont val="Arial"/>
        <family val="2"/>
      </rPr>
      <t>(1)</t>
    </r>
    <r>
      <rPr>
        <b/>
        <sz val="12"/>
        <rFont val="Arial"/>
        <family val="2"/>
        <charset val="178"/>
      </rPr>
      <t xml:space="preserve"> (AT HOME AND ABROAD) 
BY DEGREE AND GENDER</t>
    </r>
  </si>
  <si>
    <t>(1) Includes Qatar Foundation schools.</t>
  </si>
  <si>
    <t>(2) Includes nurseries.</t>
  </si>
  <si>
    <t>(4) Includes Specialized Secondary.</t>
  </si>
  <si>
    <t xml:space="preserve"> Specialized Secondary</t>
  </si>
  <si>
    <t xml:space="preserve">Specialized Preparatory </t>
  </si>
  <si>
    <t>STUDENTS, SCHOOLS, CLASSES AND TEACHERS
BY LEVEL OF EDUCATION AND SCHOOL TYPE</t>
  </si>
  <si>
    <t>(1) Includes Qatar Foundation Schools.</t>
  </si>
  <si>
    <t>(3) Includes Specialized  Preparatory.</t>
  </si>
  <si>
    <t>(3) Includes Specialized Preparatory</t>
  </si>
  <si>
    <t>Specialized Secondary</t>
  </si>
  <si>
    <t xml:space="preserve">Specialized Secondary </t>
  </si>
  <si>
    <r>
      <t xml:space="preserve">عدد المدارس
</t>
    </r>
    <r>
      <rPr>
        <b/>
        <sz val="8"/>
        <rFont val="Arial"/>
        <family val="2"/>
      </rPr>
      <t>No. of Schooles</t>
    </r>
  </si>
  <si>
    <r>
      <t xml:space="preserve">عدد الشعب
</t>
    </r>
    <r>
      <rPr>
        <b/>
        <sz val="8"/>
        <rFont val="Arial"/>
        <family val="2"/>
      </rPr>
      <t xml:space="preserve">No. of classes </t>
    </r>
  </si>
  <si>
    <t xml:space="preserve"> Specialized Preparatory </t>
  </si>
  <si>
    <t xml:space="preserve"> Specialized Secondary </t>
  </si>
  <si>
    <t xml:space="preserve">Cycle  I  </t>
  </si>
  <si>
    <t xml:space="preserve">Cycle  II  </t>
  </si>
  <si>
    <t xml:space="preserve">Cycle  III  </t>
  </si>
  <si>
    <t xml:space="preserve">Cycle  IV  </t>
  </si>
  <si>
    <t>(2) Cycle  l  = Equivalent to Grade 1 and Grade 2 of primary level.</t>
  </si>
  <si>
    <t xml:space="preserve">     Cycle  Il  = Equivalent to Grade 3 and Grade 4 of primary level</t>
  </si>
  <si>
    <t xml:space="preserve">     Cycle  IIl  = Equivalent to Grade 5 of primary level.</t>
  </si>
  <si>
    <t xml:space="preserve">     Cycle  lV  = Equivalent to Grade 6 of primary level.</t>
  </si>
  <si>
    <t>(2) Students enrolled in adult education centers and studied at their homes.</t>
  </si>
  <si>
    <t>PASSED STUDENTS IN SECONDARY SCHOOL CERTIFICATE
 (FORM EVENING SCHOOLS AND HOMES) BY NATIONALITY AND GENDER</t>
  </si>
  <si>
    <t>Dental Medicine</t>
  </si>
  <si>
    <t>Postgraduate Studies in Qatar University</t>
  </si>
  <si>
    <t>Qatar Leadership Center / Executive Master's of McDonough School of Business</t>
  </si>
  <si>
    <t>Jossor Institute / Higher Diploma of Bocconi College</t>
  </si>
  <si>
    <t>B.A in Art &amp; science</t>
  </si>
  <si>
    <t>B.A in Sharia &amp; Islamic Studies</t>
  </si>
  <si>
    <t>B.Sc. in Engineering</t>
  </si>
  <si>
    <t>B.Sc. in Law</t>
  </si>
  <si>
    <t>B.Sc in Health Sciences</t>
  </si>
  <si>
    <t>B.Sc. in Pharmacy</t>
  </si>
  <si>
    <t>B.Sc.in Medicine</t>
  </si>
  <si>
    <t>B.Sc. From Ras Laffan Emergency and Safety College</t>
  </si>
  <si>
    <t>B.Sc. in Administration &amp; Economics</t>
  </si>
  <si>
    <t>B.A in Education</t>
  </si>
  <si>
    <t>Master of Science in Diabetes Care and Patient Education</t>
  </si>
  <si>
    <t>Biological and Environmental Sciences</t>
  </si>
  <si>
    <t>6 - Diploma in Early Childhood Education</t>
  </si>
  <si>
    <t>7- Diploma in Special Education</t>
  </si>
  <si>
    <t>8 - Diploma in Primary Education</t>
  </si>
  <si>
    <t xml:space="preserve"> 9 - Diploma in Secondary Education</t>
  </si>
  <si>
    <t xml:space="preserve"> 11 - Masters in Special Education</t>
  </si>
  <si>
    <t>10 -  Masters in Educational Leadership</t>
  </si>
  <si>
    <t xml:space="preserve"> 12 -Masters in Curriculum, Instruction and Assessment</t>
  </si>
  <si>
    <t xml:space="preserve"> 13 - Masters in Special Education</t>
  </si>
  <si>
    <t>5   -  Social Work</t>
  </si>
  <si>
    <t>9- Policy, Planning and Development</t>
  </si>
  <si>
    <t>8 - Mass Communications</t>
  </si>
  <si>
    <t>College of Arts &amp; Sciences</t>
  </si>
  <si>
    <t>College of Education</t>
  </si>
  <si>
    <t>College of Sharia</t>
  </si>
  <si>
    <t>College of  Law</t>
  </si>
  <si>
    <t xml:space="preserve"> College of Engineering</t>
  </si>
  <si>
    <t>College of  Medicine</t>
  </si>
  <si>
    <t xml:space="preserve"> College of Pharmacy</t>
  </si>
  <si>
    <t xml:space="preserve"> College of  Health Sciences</t>
  </si>
  <si>
    <t>Qatar Leadership Center / Executive Master of McDonough School of Business</t>
  </si>
  <si>
    <t>17 - Sports Science</t>
  </si>
  <si>
    <t xml:space="preserve">18 - Masters in Enviromental Sciences </t>
  </si>
  <si>
    <t>19 - Masters in Gulf Studies</t>
  </si>
  <si>
    <t>20-Masters in Arabic Language &amp; Literature</t>
  </si>
  <si>
    <t>24- Masters in Defense studies</t>
  </si>
  <si>
    <t>23- Masters in Applied Statistics</t>
  </si>
  <si>
    <t>16 - Enviromental Sciences</t>
  </si>
  <si>
    <t>21 - Masters in Materials Science and Technology</t>
  </si>
  <si>
    <t>22- Masters in Applied Sciences</t>
  </si>
  <si>
    <t>25- PhD in Biological and Environmental Sciences</t>
  </si>
  <si>
    <t>26- PhD in Gulf Studies</t>
  </si>
  <si>
    <t>5 - Masters of Fiqh &amp; Usul Al Fiqh</t>
  </si>
  <si>
    <t>7 - Masters of Religions &amp; Dialog of Civiliz.</t>
  </si>
  <si>
    <t>8-PHD in Fiqh and Usul Al Fiqh</t>
  </si>
  <si>
    <t>2 -Masters in Public Law</t>
  </si>
  <si>
    <t>3 -Masters in Private Law</t>
  </si>
  <si>
    <t xml:space="preserve">9 - Masters in Computing </t>
  </si>
  <si>
    <t>10 - MSc in Engineering Management</t>
  </si>
  <si>
    <t xml:space="preserve">14 -MSc in Civil Engineering </t>
  </si>
  <si>
    <t xml:space="preserve">12 -MSc in Electrical Engineering </t>
  </si>
  <si>
    <t xml:space="preserve">13 -MSc in Environmental Engineering </t>
  </si>
  <si>
    <t>11 - MSc in Urban Planning and Design</t>
  </si>
  <si>
    <t xml:space="preserve">15 -MSc in Mechanical Engineering </t>
  </si>
  <si>
    <t>6 -  Masters in Buissness Administration</t>
  </si>
  <si>
    <t xml:space="preserve">7 -  Masters in Accounting </t>
  </si>
  <si>
    <t xml:space="preserve">8 -  Masters in Marketing </t>
  </si>
  <si>
    <t xml:space="preserve">9 - Masters in Finance </t>
  </si>
  <si>
    <t>2 - BSc in Pharmacy</t>
  </si>
  <si>
    <t>3 -Master of Pharmacy</t>
  </si>
  <si>
    <t>10- PhD in Business Administration</t>
  </si>
  <si>
    <t>5 -PhD in Pharmaceutical Sciences</t>
  </si>
  <si>
    <t>2 - PhD in Medical Sciences</t>
  </si>
  <si>
    <t>4 - Pharmacy-Night Sessions</t>
  </si>
  <si>
    <t>Top Administration</t>
  </si>
  <si>
    <t>(1) Qatar University - Community College - Ras Laffan College -
University of Doha for Science and Technology-Qatar Aeronautical Academy</t>
  </si>
  <si>
    <r>
      <t>TEACHING STAFF IN PUBLIC</t>
    </r>
    <r>
      <rPr>
        <b/>
        <vertAlign val="superscript"/>
        <sz val="14"/>
        <rFont val="Arial"/>
        <family val="2"/>
      </rPr>
      <t>(1)</t>
    </r>
    <r>
      <rPr>
        <b/>
        <sz val="12"/>
        <rFont val="Arial"/>
        <family val="2"/>
      </rPr>
      <t xml:space="preserve"> COLLEGES AND UNIVERSITIES BY TITLE
AND NATIONALITY</t>
    </r>
  </si>
  <si>
    <t>Human Nutrition</t>
  </si>
  <si>
    <t xml:space="preserve">  USA</t>
  </si>
  <si>
    <t xml:space="preserve">  UK</t>
  </si>
  <si>
    <r>
      <t xml:space="preserve">TEACHING STAFF </t>
    </r>
    <r>
      <rPr>
        <b/>
        <vertAlign val="superscript"/>
        <sz val="14"/>
        <rFont val="Arial"/>
        <family val="2"/>
      </rPr>
      <t>(1)</t>
    </r>
    <r>
      <rPr>
        <b/>
        <sz val="12"/>
        <rFont val="Arial"/>
        <family val="2"/>
      </rPr>
      <t xml:space="preserve"> IN PUBLIC</t>
    </r>
    <r>
      <rPr>
        <b/>
        <vertAlign val="superscript"/>
        <sz val="14"/>
        <rFont val="Arial"/>
        <family val="2"/>
      </rPr>
      <t>(2)</t>
    </r>
    <r>
      <rPr>
        <b/>
        <sz val="14"/>
        <rFont val="Arial"/>
        <family val="2"/>
      </rPr>
      <t xml:space="preserve"> </t>
    </r>
    <r>
      <rPr>
        <b/>
        <sz val="12"/>
        <rFont val="Arial"/>
        <family val="2"/>
      </rPr>
      <t xml:space="preserve">COLLEGES AND UNIVERSITIES BY NATIONALITY,
  TITLE AND GENDER </t>
    </r>
  </si>
  <si>
    <t>University of Calgary in Qatar (UCQ)</t>
  </si>
  <si>
    <r>
      <rPr>
        <b/>
        <sz val="8"/>
        <rFont val="Arial"/>
        <family val="2"/>
      </rPr>
      <t xml:space="preserve"> Education City Universities</t>
    </r>
    <r>
      <rPr>
        <b/>
        <vertAlign val="superscript"/>
        <sz val="11"/>
        <rFont val="Arial"/>
        <family val="2"/>
      </rPr>
      <t>(1)</t>
    </r>
  </si>
  <si>
    <t>PhD</t>
  </si>
  <si>
    <t>Students on Scholarships outside Qatar (Abroad)</t>
  </si>
  <si>
    <t>Students on scholarships inside Qatar (at home)</t>
  </si>
  <si>
    <t>Design</t>
  </si>
  <si>
    <t>Transportation</t>
  </si>
  <si>
    <t>Foreign Languages</t>
  </si>
  <si>
    <t xml:space="preserve">English Language and Literature, General </t>
  </si>
  <si>
    <t>Science, Laboratories and Standardization</t>
  </si>
  <si>
    <t>GRADUATES OF SCHOLARSHIPS (ABROAD)
BY FIELD OF STUDY AND GENDER</t>
  </si>
  <si>
    <t>Business Administration, Marketing, and Related Support Services</t>
  </si>
  <si>
    <t>Communication, Journalism and Related Programs</t>
  </si>
  <si>
    <t>Human Sciences</t>
  </si>
  <si>
    <t>Belgium</t>
  </si>
  <si>
    <t>South Korea</t>
  </si>
  <si>
    <t>GRADUATES OF SCHOLARSHIPS (ABROAD)  BY FIELD OF STUDY, SCIENTIFIC DEGREE AND GENDER</t>
  </si>
  <si>
    <t>NorthWestern University in Qatar</t>
  </si>
  <si>
    <t>University of Calgary in Qatar</t>
  </si>
  <si>
    <t>Virginia Commonwealth University</t>
  </si>
  <si>
    <t>(1) Includes specialized Secondary.</t>
  </si>
  <si>
    <t>(1) Includes the following</t>
  </si>
  <si>
    <t>(1) Not Including top Administration.</t>
  </si>
  <si>
    <t xml:space="preserve">                               Nationality &amp; Gender
  Universities and Colleges</t>
  </si>
  <si>
    <t xml:space="preserve">                                 Nationality &amp; Gender
  University and College</t>
  </si>
  <si>
    <t xml:space="preserve">(1) 1- Academic Bridge Program 2- Virginia Commonwealth University 3- Georgetown University 4- Carneige Mellon University  5- Weill Cornell Medicine - Qatar (WCM-Q)  6- Texas A&amp;M University 7- Northwestern University 8- HEC Paris in Qatar.
</t>
  </si>
  <si>
    <t xml:space="preserve">                                       Scientific Degree &amp; Gender
  Students on Scholarships</t>
  </si>
  <si>
    <t>(1) Includes specialized  Preparatory.</t>
  </si>
  <si>
    <t>(2) Includes specialized Secondary.</t>
  </si>
  <si>
    <t>2022/2023</t>
  </si>
  <si>
    <t>2019/2018 - 2023/2022</t>
  </si>
  <si>
    <t>2018/2019 - 2022/2023</t>
  </si>
  <si>
    <t>2023/2022</t>
  </si>
  <si>
    <t>2020/2019 - 2023/2022</t>
  </si>
  <si>
    <t>2019/2020 - 2022/2023</t>
  </si>
  <si>
    <t xml:space="preserve"> 2023/2022</t>
  </si>
  <si>
    <t>2021/2020 - 2023/2022</t>
  </si>
  <si>
    <t>2020/2021- 2022/2023</t>
  </si>
  <si>
    <t>2020/2021 - 2022/2023</t>
  </si>
  <si>
    <t>2020/2019 -2023/2022</t>
  </si>
  <si>
    <t>تمريض</t>
  </si>
  <si>
    <t>بنغلادش</t>
  </si>
  <si>
    <t>Bangladesh</t>
  </si>
  <si>
    <t>المغرب</t>
  </si>
  <si>
    <t>Morocco</t>
  </si>
  <si>
    <t>دبلوم التعليم الابتدائي</t>
  </si>
  <si>
    <t>طفولة مبكرة</t>
  </si>
  <si>
    <t>Diploma in Primary Education</t>
  </si>
  <si>
    <t>Early Childhood Education</t>
  </si>
  <si>
    <t>Material Sci and Technology</t>
  </si>
  <si>
    <t>Curriculum,Instruc. &amp; Assessm.</t>
  </si>
  <si>
    <t>Educational Leadership</t>
  </si>
  <si>
    <t>هندسة الغاز و عملياته</t>
  </si>
  <si>
    <t>Gas and Process Engineering</t>
  </si>
  <si>
    <t>Urban Planning</t>
  </si>
  <si>
    <t>تغذية الإنسان</t>
  </si>
  <si>
    <t>Fiqh and Usul</t>
  </si>
  <si>
    <t>Religions and Creed</t>
  </si>
  <si>
    <t>إدارة الأعمال</t>
  </si>
  <si>
    <t>العمارة</t>
  </si>
  <si>
    <t>هندسة الحاسب الآلي</t>
  </si>
  <si>
    <t>Architecture</t>
  </si>
  <si>
    <t>Computer Engineering</t>
  </si>
  <si>
    <t>العلوم الصيدلية</t>
  </si>
  <si>
    <t>Pharmaceutical Sciences</t>
  </si>
  <si>
    <t xml:space="preserve">4 -  دكتوراة قانون </t>
  </si>
  <si>
    <t>4 -PHD Law</t>
  </si>
  <si>
    <t>17 -PhD in Computer Science</t>
  </si>
  <si>
    <t>18 -PhD in Civil Engineering</t>
  </si>
  <si>
    <t>19 -PhD in Urban Planning &amp; Design</t>
  </si>
  <si>
    <t>20 - PhD in Chemical Engineering</t>
  </si>
  <si>
    <t>21- PhD in Electrical Engineering</t>
  </si>
  <si>
    <t>22 - PhD in Engineering Management</t>
  </si>
  <si>
    <t>23 - PhD in Computer Engineering</t>
  </si>
  <si>
    <t>24 - PhD in Materials Science and Engineering</t>
  </si>
  <si>
    <t>25 - PhD in Mechanical Engineering</t>
  </si>
  <si>
    <t>26- PhD in Environmental Engineering</t>
  </si>
  <si>
    <t>27 -PhD in Industrial and Systems Eng.</t>
  </si>
  <si>
    <t>16 - ماجستيرهندسة الغاز وعملياته</t>
  </si>
  <si>
    <t>16 - MSc Gas and Process Engineering</t>
  </si>
  <si>
    <t xml:space="preserve">17 - دكتوراة علوم الحاسب  </t>
  </si>
  <si>
    <t>18 - دكتوراة هندسة مدنية</t>
  </si>
  <si>
    <t>19 - دكتوراة في التخطيط العمراني</t>
  </si>
  <si>
    <t>20 -دكتوراة الهندسة الكيميائية</t>
  </si>
  <si>
    <t>21 - دكتوراة الهندسة الكهربائية</t>
  </si>
  <si>
    <t>22- دكتوارة  الإدارة الهندسية</t>
  </si>
  <si>
    <t>23- دكتوارة هندسة الحاسب الآلي</t>
  </si>
  <si>
    <t xml:space="preserve">24- دكتوارة مواد العلوم والهندسة  </t>
  </si>
  <si>
    <t xml:space="preserve">25- دكتوارة الهندسة الميكانيكية </t>
  </si>
  <si>
    <t xml:space="preserve">26- دكتوارة الهندسة البيئية </t>
  </si>
  <si>
    <t xml:space="preserve">27- دكتوارة الهندسة الصناعية والنظم </t>
  </si>
  <si>
    <t>28- دكتوارة هندسة عمارة</t>
  </si>
  <si>
    <t>28 -PhD Architecture Eng.</t>
  </si>
  <si>
    <t>Bachelor of Business Administration in Applied Accounting</t>
  </si>
  <si>
    <t>Bachelor of Business Administration in Banking and Financial Technology</t>
  </si>
  <si>
    <t>Bachelor of Business Administration in Digital Marketing</t>
  </si>
  <si>
    <t>Bachelor of Business Administration in Human Resource Management</t>
  </si>
  <si>
    <t>Bachelor of Science in Chemical Engineering - Processing Engineering</t>
  </si>
  <si>
    <t>Bachelor of Science in Dental Hygiene</t>
  </si>
  <si>
    <t>Bachelor of Science in Electrical Engineering - Telecommunications and Network Engineering</t>
  </si>
  <si>
    <t>Bachelor of Science in Environmental Health</t>
  </si>
  <si>
    <t>Bachelor of Science in Information Systems</t>
  </si>
  <si>
    <t>Bachelor of Science in Information Technology</t>
  </si>
  <si>
    <t>Bachelor of Science in Mechanical Engineering - Maintenance Engineering</t>
  </si>
  <si>
    <t>Bachelor of Science in Medical Radiography</t>
  </si>
  <si>
    <t>Bachelor of Science in Occupational Health, Safety, and Environment</t>
  </si>
  <si>
    <t>Bachelor of Science in Paramedicine</t>
  </si>
  <si>
    <t>Bachelor of Science in Pharmacy Technology</t>
  </si>
  <si>
    <t>Bachelor of Science in Respiratory Therapy</t>
  </si>
  <si>
    <t>بكالوريوس إدارة الأعمال في التكنولوجيا المصرفية والمالية</t>
  </si>
  <si>
    <t>بكالوريوس إدارة الأعمال في التسويق الرقمي</t>
  </si>
  <si>
    <t>بكالوريوس إدارة الأعمال في إدارة الموارد البشرية</t>
  </si>
  <si>
    <t>بكالوريوس العلوم في الهندسة الكيميائية - هندسة المعالجة</t>
  </si>
  <si>
    <t>بكالوريوس العلوم في صحة الأسنان</t>
  </si>
  <si>
    <t>بكالوريوس العلوم في الهندسة الكهربائية - هندسة الاتصالات والشبكات</t>
  </si>
  <si>
    <t>بكالوريوس العلوم في الصحة البيئية</t>
  </si>
  <si>
    <t>بكالوريوس العلوم في نظم المعلومات</t>
  </si>
  <si>
    <t>بكالوريوس العلوم في تكنولوجيا المعلومات</t>
  </si>
  <si>
    <t>بكالوريوس العلوم في الهندسة الميكانيكية - هندسة الصيانة</t>
  </si>
  <si>
    <t>بكالوريوس العلوم في التصوير الشعاعي الطبي</t>
  </si>
  <si>
    <t>بكالوريوس العلوم في الصحة والسلامة المهنية والبيئة</t>
  </si>
  <si>
    <t>بكالوريوس العلوم في الطب شبه الطبي</t>
  </si>
  <si>
    <t>بكالوريوس العلوم في تكنولوجيا الصيدلة</t>
  </si>
  <si>
    <t>بكالوريوس العلوم في العلاج التنفسي</t>
  </si>
  <si>
    <t>بكالوريوس إدارة الموارد البشرية</t>
  </si>
  <si>
    <t>Master of Science in Human Resource Management</t>
  </si>
  <si>
    <t>ماجستير العلوم في رعاية مرضى السكري وتثقيف المرضى</t>
  </si>
  <si>
    <t>ماجستير العلوم في إدارة الموارد البشرية</t>
  </si>
  <si>
    <t>Bachelor of Applied Science in Maintenance Engineering Technology</t>
  </si>
  <si>
    <t>بكالوريوس إدارة الأعمال في المحاسبة التطبيقية</t>
  </si>
  <si>
    <t>بكالوريوس العلوم التطبيقية في تكنولوجيا هندسة الصيانة</t>
  </si>
  <si>
    <t>Bachelor of Arts in Public Administration</t>
  </si>
  <si>
    <t>Bachelor of Science in Information Technology - Cyber and Network Security Concentration</t>
  </si>
  <si>
    <t>Bachelor of Science in Electrical Engineering Technology</t>
  </si>
  <si>
    <t>Bachelor of Science in Logistics and Supply Chain Management</t>
  </si>
  <si>
    <t>Bachelor of Science in Mechanical Engineering Technology</t>
  </si>
  <si>
    <t xml:space="preserve">Bachelor of Human Resources Management </t>
  </si>
  <si>
    <t>Bachelor of Project Management</t>
  </si>
  <si>
    <t>بكالوريوس العلوم في تكنولوجيا المعلومات - تركيز أمن الإنترنت والشبكات</t>
  </si>
  <si>
    <t>بكالوريوس العلوم في تكنولوجيا الهندسة الكهربائية</t>
  </si>
  <si>
    <t>بكالوريوس العلوم في الخدمات اللوجستية وإدارة سلسلة التوريد</t>
  </si>
  <si>
    <t>بكالوريوس العلوم في تكنولوجيا الهندسة الميكانيكية</t>
  </si>
  <si>
    <t>بكالوريوس في إدارة المشاريع</t>
  </si>
  <si>
    <t>بكالوريوس الآداب في الإدارة العامة</t>
  </si>
  <si>
    <t>7 - ماجستير االتغذية البشرية</t>
  </si>
  <si>
    <t>AUSTRIA</t>
  </si>
  <si>
    <t>IRAN</t>
  </si>
  <si>
    <t>Northern Cyprus</t>
  </si>
  <si>
    <t>SWAZILAND</t>
  </si>
  <si>
    <t>ايرلندا</t>
  </si>
  <si>
    <t>قبرص الشمالية</t>
  </si>
  <si>
    <t>إسواتيني</t>
  </si>
  <si>
    <t>الزراعة والثروة الحيوانية والسمكية</t>
  </si>
  <si>
    <t>العلوم الشرعية والدارسات الإسلامية</t>
  </si>
  <si>
    <t xml:space="preserve">علوم الحاسب  والمعلومات </t>
  </si>
  <si>
    <t>Media and culture</t>
  </si>
  <si>
    <t>Economics and accounting</t>
  </si>
  <si>
    <t>the environment</t>
  </si>
  <si>
    <t>Medical and allied health specialties</t>
  </si>
  <si>
    <t>the design</t>
  </si>
  <si>
    <t>education</t>
  </si>
  <si>
    <t>Agriculture, livestock and fisheries</t>
  </si>
  <si>
    <t>Tourism and hospitality</t>
  </si>
  <si>
    <t>Policy, planning and statistics</t>
  </si>
  <si>
    <t>Politics, international relations and public relations</t>
  </si>
  <si>
    <t>Allied medicine</t>
  </si>
  <si>
    <t>Literary sciences</t>
  </si>
  <si>
    <t>Sharia sciences and Islamic studies</t>
  </si>
  <si>
    <t>Science, laboratories and standardization</t>
  </si>
  <si>
    <t>the law</t>
  </si>
  <si>
    <t>Languages ​​and translation</t>
  </si>
  <si>
    <t>transportation</t>
  </si>
  <si>
    <t>Computer and Info sciences</t>
  </si>
  <si>
    <t>السياحة والضيافة وإدارة السياحة</t>
  </si>
  <si>
    <t>الطب المساعد</t>
  </si>
  <si>
    <t>Tourism, Hospitality and Tourism Management</t>
  </si>
  <si>
    <t>The pharmacy</t>
  </si>
  <si>
    <t>الهندسة عامة</t>
  </si>
  <si>
    <t xml:space="preserve"> Engineering, General</t>
  </si>
  <si>
    <t>Cyprus</t>
  </si>
  <si>
    <t>Portugal</t>
  </si>
  <si>
    <t>The environment</t>
  </si>
  <si>
    <t>The design</t>
  </si>
  <si>
    <t>The law</t>
  </si>
  <si>
    <t>- مؤسسة قطر للتربية والعلوم وتنمية المجتمع.</t>
  </si>
  <si>
    <t>(1) المدارس العربية : مدارس تتبع المعايير الوطنية لدولة قطر.</t>
  </si>
  <si>
    <t>Nursing</t>
  </si>
  <si>
    <t>مركز قيادات قطر /ماجستير تنفيذي كلية ماكدونو للاعمال</t>
  </si>
  <si>
    <t>جامعة قطر - كلية المجتمع - كلية راس لفان - 
جامعة الدوحة للعلوم والتكنولوجيا - اكاديمية قطر لعلوم الطيران</t>
  </si>
  <si>
    <t>(1)جامعة قطر - كلية المجتمع - كلية راس لفان 
-جامعة الدوحة للعلوم والتكنولوجيا - اكاديمية قطر لعلوم الطيران</t>
  </si>
  <si>
    <t>جامعة  الدوحة للعلوم والتكنولوجيا</t>
  </si>
  <si>
    <t>7 - Masters in Genetic Counselling</t>
  </si>
  <si>
    <t xml:space="preserve">اكاديمية قطر لعلوم الطيران
Qatar Aeronautical Academy
</t>
  </si>
  <si>
    <t>جامعة  الدوحة للعلوم والتكنولوجيا
University of Doha for Science and Technology</t>
  </si>
  <si>
    <t>(1)جامعة قطر - كلية المجتمع - كلية راس لفان - 
-جامعة الدوحة للعلوم والتكنولوجيا - اكاديمية قطر لعلوم الطيران</t>
  </si>
  <si>
    <t>(2) جامعة قطر -كلية المجتمع - كلية راس لفان 
-جامعة الدوحة للعلوم والتكنولوجيا - اكاديمية قطر لعلوم الطيران</t>
  </si>
  <si>
    <t>(1) This data covers only student on scholarships by Ministry of Education and Higher Education.</t>
  </si>
  <si>
    <t>NORTHERN CYPRUS</t>
  </si>
  <si>
    <t>النمسا</t>
  </si>
  <si>
    <t xml:space="preserve">                               الدرجة العلمية                                   والنوع  
   بلد الدراسة</t>
  </si>
  <si>
    <t xml:space="preserve">                     Scientific Degree &amp; Gender
                                                                                              Country of Study</t>
  </si>
  <si>
    <t>Mathematics and statistics</t>
  </si>
  <si>
    <t>إجمالي الموفدين (خارج دولة قطر) حسب مجال الدراسة والدرجة العلمية والنوع</t>
  </si>
  <si>
    <t xml:space="preserve">                       الدرجة العلمية والنوع
 مجال الدراسة</t>
  </si>
  <si>
    <t>PHD</t>
  </si>
  <si>
    <t xml:space="preserve">                  الدرجة العلمية والنوع
 مجال الدراسة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</si>
</sst>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quot;ر.ق.‏&quot;\ #,##0.00_-"/>
    <numFmt numFmtId="166" formatCode="_-* #,##0_-;_-* #,##0\-;_-* &quot;-&quot;??_-;_-@_-"/>
  </numFmts>
  <fonts count="69" x14ac:knownFonts="1">
    <font>
      <sz val="10"/>
      <name val="Arial"/>
      <charset val="178"/>
    </font>
    <font>
      <sz val="11"/>
      <name val="Calibri"/>
      <family val="2"/>
    </font>
    <font>
      <sz val="11"/>
      <name val="Calibri"/>
      <family val="2"/>
    </font>
    <font>
      <sz val="10"/>
      <name val="Arial"/>
      <family val="2"/>
    </font>
    <font>
      <b/>
      <sz val="14"/>
      <name val="Traditional Arabic"/>
      <family val="1"/>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b/>
      <sz val="14"/>
      <name val="Arial"/>
      <family val="2"/>
    </font>
    <font>
      <b/>
      <sz val="11"/>
      <name val="Arial"/>
      <family val="2"/>
      <charset val="178"/>
    </font>
    <font>
      <sz val="12"/>
      <name val="Arial"/>
      <family val="2"/>
    </font>
    <font>
      <b/>
      <sz val="10"/>
      <color indexed="8"/>
      <name val="Arial"/>
      <family val="2"/>
      <charset val="178"/>
    </font>
    <font>
      <sz val="10"/>
      <color indexed="8"/>
      <name val="Arial"/>
      <family val="2"/>
      <charset val="178"/>
    </font>
    <font>
      <sz val="12"/>
      <color indexed="8"/>
      <name val="Arial"/>
      <family val="2"/>
      <charset val="178"/>
    </font>
    <font>
      <b/>
      <sz val="11"/>
      <name val="Arial"/>
      <family val="2"/>
    </font>
    <font>
      <b/>
      <sz val="12"/>
      <color indexed="10"/>
      <name val="Arial"/>
      <family val="2"/>
      <charset val="178"/>
    </font>
    <font>
      <b/>
      <sz val="10"/>
      <color indexed="10"/>
      <name val="Arial"/>
      <family val="2"/>
      <charset val="178"/>
    </font>
    <font>
      <sz val="8"/>
      <name val="Arial"/>
      <family val="2"/>
    </font>
    <font>
      <b/>
      <sz val="10"/>
      <color indexed="10"/>
      <name val="Arial"/>
      <family val="2"/>
    </font>
    <font>
      <b/>
      <sz val="10"/>
      <name val="Arial"/>
      <family val="2"/>
    </font>
    <font>
      <b/>
      <sz val="9"/>
      <name val="Arial"/>
      <family val="2"/>
    </font>
    <font>
      <b/>
      <sz val="8"/>
      <name val="Arial"/>
      <family val="2"/>
    </font>
    <font>
      <sz val="10"/>
      <name val="Times New Roman"/>
      <family val="1"/>
      <charset val="178"/>
    </font>
    <font>
      <b/>
      <sz val="14"/>
      <color indexed="12"/>
      <name val="Arial"/>
      <family val="2"/>
    </font>
    <font>
      <b/>
      <sz val="12"/>
      <color indexed="12"/>
      <name val="Arial"/>
      <family val="2"/>
    </font>
    <font>
      <b/>
      <sz val="8"/>
      <name val="Arial"/>
      <family val="2"/>
    </font>
    <font>
      <b/>
      <sz val="8"/>
      <color indexed="10"/>
      <name val="Arial"/>
      <family val="2"/>
    </font>
    <font>
      <b/>
      <vertAlign val="superscript"/>
      <sz val="12"/>
      <name val="Arial"/>
      <family val="2"/>
    </font>
    <font>
      <b/>
      <vertAlign val="superscript"/>
      <sz val="10"/>
      <name val="Arial"/>
      <family val="2"/>
    </font>
    <font>
      <sz val="10"/>
      <color indexed="12"/>
      <name val="Arial"/>
      <family val="2"/>
    </font>
    <font>
      <b/>
      <sz val="10.5"/>
      <name val="Arial"/>
      <family val="2"/>
    </font>
    <font>
      <b/>
      <sz val="10"/>
      <color indexed="8"/>
      <name val="Arial"/>
      <family val="2"/>
    </font>
    <font>
      <b/>
      <sz val="11"/>
      <color indexed="16"/>
      <name val="Arial"/>
      <family val="2"/>
    </font>
    <font>
      <sz val="11"/>
      <color indexed="16"/>
      <name val="Arial"/>
      <family val="2"/>
    </font>
    <font>
      <b/>
      <sz val="16"/>
      <name val="Arial"/>
      <family val="2"/>
    </font>
    <font>
      <sz val="16"/>
      <name val="Arial"/>
      <family val="2"/>
    </font>
    <font>
      <b/>
      <vertAlign val="superscript"/>
      <sz val="16"/>
      <name val="Arial"/>
      <family val="2"/>
    </font>
    <font>
      <b/>
      <sz val="14"/>
      <name val="Arial"/>
      <family val="2"/>
      <charset val="178"/>
    </font>
    <font>
      <sz val="14"/>
      <name val="Arial"/>
      <family val="2"/>
      <charset val="178"/>
    </font>
    <font>
      <b/>
      <sz val="16"/>
      <name val="Arial"/>
      <family val="2"/>
      <charset val="178"/>
    </font>
    <font>
      <b/>
      <sz val="10"/>
      <name val="Verdana"/>
      <family val="2"/>
    </font>
    <font>
      <b/>
      <sz val="11"/>
      <color rgb="FFFF0000"/>
      <name val="Arial"/>
      <family val="2"/>
    </font>
    <font>
      <sz val="12"/>
      <color indexed="12"/>
      <name val="Arial"/>
      <family val="2"/>
    </font>
    <font>
      <b/>
      <sz val="12"/>
      <color theme="5"/>
      <name val="Arial"/>
      <family val="2"/>
    </font>
    <font>
      <sz val="11"/>
      <name val="Arial"/>
      <family val="2"/>
      <charset val="178"/>
    </font>
    <font>
      <sz val="10"/>
      <name val="Arabic Transparent"/>
      <charset val="178"/>
    </font>
    <font>
      <sz val="9"/>
      <name val="Arial"/>
      <family val="2"/>
    </font>
    <font>
      <b/>
      <vertAlign val="superscript"/>
      <sz val="11"/>
      <name val="Arial"/>
      <family val="2"/>
    </font>
    <font>
      <b/>
      <sz val="11"/>
      <color rgb="FF0070C0"/>
      <name val="Arial"/>
      <family val="2"/>
    </font>
    <font>
      <b/>
      <vertAlign val="superscript"/>
      <sz val="14"/>
      <name val="Arial"/>
      <family val="2"/>
    </font>
    <font>
      <sz val="10"/>
      <color rgb="FFFF0000"/>
      <name val="Arial"/>
      <family val="2"/>
    </font>
    <font>
      <sz val="11"/>
      <name val="Arial"/>
      <family val="2"/>
    </font>
    <font>
      <b/>
      <sz val="13"/>
      <name val="Sakkal Majalla"/>
    </font>
    <font>
      <b/>
      <sz val="16"/>
      <name val="Arial Rounded MT Bold"/>
      <family val="2"/>
    </font>
    <font>
      <b/>
      <sz val="26"/>
      <name val="Sakkal Majalla"/>
    </font>
    <font>
      <b/>
      <sz val="8"/>
      <color rgb="FF222222"/>
      <name val="Arial"/>
      <family val="2"/>
    </font>
    <font>
      <b/>
      <sz val="9"/>
      <name val="Arial"/>
      <family val="2"/>
      <charset val="178"/>
    </font>
    <font>
      <b/>
      <sz val="10"/>
      <name val="Calibri"/>
      <family val="2"/>
      <scheme val="minor"/>
    </font>
    <font>
      <b/>
      <sz val="10"/>
      <color rgb="FF222222"/>
      <name val="Arial"/>
      <family val="2"/>
    </font>
    <font>
      <b/>
      <sz val="12"/>
      <color rgb="FF0070C0"/>
      <name val="Arial"/>
      <family val="2"/>
    </font>
    <font>
      <b/>
      <sz val="12"/>
      <color rgb="FFFF0000"/>
      <name val="Arial"/>
      <family val="2"/>
    </font>
    <font>
      <sz val="10"/>
      <name val="Arial"/>
      <family val="2"/>
    </font>
    <font>
      <sz val="10"/>
      <color rgb="FFFF0000"/>
      <name val="Arial"/>
      <family val="2"/>
      <charset val="178"/>
    </font>
    <font>
      <sz val="10"/>
      <color rgb="FFFFFF00"/>
      <name val="Arial"/>
      <family val="2"/>
      <charset val="178"/>
    </font>
    <font>
      <sz val="8"/>
      <color theme="1"/>
      <name val="Tahoma"/>
      <family val="2"/>
    </font>
    <font>
      <b/>
      <sz val="12"/>
      <color rgb="FFFF0000"/>
      <name val="Calibri"/>
      <family val="2"/>
    </font>
    <font>
      <b/>
      <sz val="13"/>
      <name val="Sakkal Majalla"/>
    </font>
  </fonts>
  <fills count="13">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00"/>
        <bgColor indexed="64"/>
      </patternFill>
    </fill>
    <fill>
      <patternFill patternType="solid">
        <fgColor rgb="FFEEECE1"/>
        <bgColor indexed="64"/>
      </patternFill>
    </fill>
    <fill>
      <patternFill patternType="solid">
        <fgColor rgb="FFBFD2E2"/>
      </patternFill>
    </fill>
    <fill>
      <patternFill patternType="solid">
        <fgColor rgb="FFFFF2CC"/>
        <bgColor rgb="FF000000"/>
      </patternFill>
    </fill>
    <fill>
      <patternFill patternType="solid">
        <fgColor theme="2" tint="-9.9978637043366805E-2"/>
        <bgColor indexed="64"/>
      </patternFill>
    </fill>
  </fills>
  <borders count="155">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style="medium">
        <color indexed="60"/>
      </right>
      <top style="medium">
        <color indexed="60"/>
      </top>
      <bottom/>
      <diagonal/>
    </border>
    <border>
      <left style="medium">
        <color indexed="60"/>
      </left>
      <right style="medium">
        <color indexed="60"/>
      </right>
      <top style="medium">
        <color indexed="60"/>
      </top>
      <bottom/>
      <diagonal/>
    </border>
    <border>
      <left style="medium">
        <color indexed="60"/>
      </left>
      <right/>
      <top style="medium">
        <color indexed="60"/>
      </top>
      <bottom style="medium">
        <color indexed="60"/>
      </bottom>
      <diagonal/>
    </border>
    <border>
      <left style="medium">
        <color indexed="60"/>
      </left>
      <right/>
      <top style="medium">
        <color indexed="60"/>
      </top>
      <bottom/>
      <diagonal/>
    </border>
    <border>
      <left/>
      <right/>
      <top style="thin">
        <color indexed="64"/>
      </top>
      <bottom style="thin">
        <color indexed="64"/>
      </bottom>
      <diagonal/>
    </border>
    <border>
      <left style="medium">
        <color indexed="60"/>
      </left>
      <right style="medium">
        <color indexed="60"/>
      </right>
      <top/>
      <bottom style="medium">
        <color indexed="60"/>
      </bottom>
      <diagonal/>
    </border>
    <border>
      <left/>
      <right style="medium">
        <color indexed="60"/>
      </right>
      <top/>
      <bottom/>
      <diagonal/>
    </border>
    <border>
      <left style="thick">
        <color theme="0"/>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n">
        <color indexed="64"/>
      </top>
      <bottom style="thin">
        <color indexed="64"/>
      </bottom>
      <diagonal/>
    </border>
    <border>
      <left style="thick">
        <color theme="0"/>
      </left>
      <right style="thick">
        <color theme="0"/>
      </right>
      <top/>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medium">
        <color theme="0"/>
      </left>
      <right style="medium">
        <color theme="0"/>
      </right>
      <top style="thin">
        <color indexed="64"/>
      </top>
      <bottom style="thin">
        <color indexed="64"/>
      </bottom>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ck">
        <color theme="0"/>
      </top>
      <bottom style="thick">
        <color theme="0"/>
      </bottom>
      <diagonal style="thick">
        <color theme="0"/>
      </diagonal>
    </border>
    <border diagonalDown="1">
      <left style="thick">
        <color theme="0"/>
      </left>
      <right style="thick">
        <color theme="0"/>
      </right>
      <top style="thick">
        <color theme="0"/>
      </top>
      <bottom style="thick">
        <color theme="0"/>
      </bottom>
      <diagonal style="thick">
        <color theme="0"/>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auto="1"/>
      </top>
      <bottom style="medium">
        <color theme="0"/>
      </bottom>
      <diagonal/>
    </border>
    <border>
      <left/>
      <right style="medium">
        <color theme="0"/>
      </right>
      <top style="medium">
        <color theme="0"/>
      </top>
      <bottom style="thin">
        <color auto="1"/>
      </bottom>
      <diagonal/>
    </border>
    <border>
      <left style="medium">
        <color theme="0"/>
      </left>
      <right style="medium">
        <color theme="0"/>
      </right>
      <top style="medium">
        <color theme="0"/>
      </top>
      <bottom style="thin">
        <color auto="1"/>
      </bottom>
      <diagonal/>
    </border>
    <border>
      <left style="medium">
        <color theme="0"/>
      </left>
      <right/>
      <top style="medium">
        <color theme="0"/>
      </top>
      <bottom style="thin">
        <color auto="1"/>
      </bottom>
      <diagonal/>
    </border>
    <border>
      <left/>
      <right style="medium">
        <color theme="0"/>
      </right>
      <top style="thin">
        <color auto="1"/>
      </top>
      <bottom style="thin">
        <color auto="1"/>
      </bottom>
      <diagonal/>
    </border>
    <border>
      <left style="medium">
        <color theme="0"/>
      </left>
      <right/>
      <top style="thin">
        <color auto="1"/>
      </top>
      <bottom style="thin">
        <color auto="1"/>
      </bottom>
      <diagonal/>
    </border>
    <border>
      <left/>
      <right/>
      <top style="thin">
        <color indexed="64"/>
      </top>
      <bottom/>
      <diagonal/>
    </border>
    <border>
      <left style="medium">
        <color theme="0"/>
      </left>
      <right style="medium">
        <color theme="0"/>
      </right>
      <top/>
      <bottom/>
      <diagonal/>
    </border>
    <border>
      <left style="medium">
        <color theme="0"/>
      </left>
      <right style="medium">
        <color theme="0"/>
      </right>
      <top style="thin">
        <color indexed="64"/>
      </top>
      <bottom/>
      <diagonal/>
    </border>
    <border>
      <left/>
      <right style="medium">
        <color theme="0"/>
      </right>
      <top style="thin">
        <color indexed="64"/>
      </top>
      <bottom/>
      <diagonal/>
    </border>
    <border>
      <left/>
      <right style="medium">
        <color theme="0"/>
      </right>
      <top/>
      <bottom/>
      <diagonal/>
    </border>
    <border>
      <left/>
      <right style="medium">
        <color theme="0"/>
      </right>
      <top/>
      <bottom style="thin">
        <color indexed="64"/>
      </bottom>
      <diagonal/>
    </border>
    <border>
      <left/>
      <right style="medium">
        <color theme="0"/>
      </right>
      <top style="thin">
        <color indexed="64"/>
      </top>
      <bottom style="medium">
        <color theme="0"/>
      </bottom>
      <diagonal/>
    </border>
    <border>
      <left style="medium">
        <color theme="0"/>
      </left>
      <right style="medium">
        <color theme="0"/>
      </right>
      <top/>
      <bottom style="thin">
        <color indexed="64"/>
      </bottom>
      <diagonal/>
    </border>
    <border>
      <left/>
      <right style="medium">
        <color rgb="FFF5F5F5"/>
      </right>
      <top style="thin">
        <color indexed="64"/>
      </top>
      <bottom/>
      <diagonal/>
    </border>
    <border>
      <left/>
      <right style="medium">
        <color theme="0"/>
      </right>
      <top style="medium">
        <color theme="0"/>
      </top>
      <bottom/>
      <diagonal/>
    </border>
    <border diagonalDown="1">
      <left style="medium">
        <color theme="0"/>
      </left>
      <right style="medium">
        <color theme="0"/>
      </right>
      <top style="thin">
        <color indexed="64"/>
      </top>
      <bottom style="medium">
        <color theme="0"/>
      </bottom>
      <diagonal style="medium">
        <color theme="0"/>
      </diagonal>
    </border>
    <border diagonalDown="1">
      <left style="medium">
        <color theme="0"/>
      </left>
      <right style="medium">
        <color theme="0"/>
      </right>
      <top style="medium">
        <color theme="0"/>
      </top>
      <bottom style="thin">
        <color indexed="64"/>
      </bottom>
      <diagonal style="medium">
        <color theme="0"/>
      </diagonal>
    </border>
    <border diagonalUp="1">
      <left style="medium">
        <color theme="0"/>
      </left>
      <right style="medium">
        <color theme="0"/>
      </right>
      <top style="thin">
        <color indexed="64"/>
      </top>
      <bottom style="medium">
        <color theme="0"/>
      </bottom>
      <diagonal style="medium">
        <color theme="0"/>
      </diagonal>
    </border>
    <border diagonalUp="1">
      <left style="medium">
        <color theme="0"/>
      </left>
      <right style="medium">
        <color theme="0"/>
      </right>
      <top style="medium">
        <color theme="0"/>
      </top>
      <bottom style="thin">
        <color indexed="64"/>
      </bottom>
      <diagonal style="medium">
        <color theme="0"/>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left style="medium">
        <color theme="0"/>
      </left>
      <right style="medium">
        <color theme="0"/>
      </right>
      <top style="thin">
        <color indexed="64"/>
      </top>
      <bottom style="thick">
        <color theme="0"/>
      </bottom>
      <diagonal/>
    </border>
    <border>
      <left style="medium">
        <color theme="0"/>
      </left>
      <right style="medium">
        <color theme="0"/>
      </right>
      <top style="thick">
        <color theme="0"/>
      </top>
      <bottom style="thick">
        <color theme="0"/>
      </bottom>
      <diagonal/>
    </border>
    <border>
      <left style="medium">
        <color theme="0"/>
      </left>
      <right style="medium">
        <color theme="0"/>
      </right>
      <top style="thick">
        <color theme="0"/>
      </top>
      <bottom style="thin">
        <color indexed="64"/>
      </bottom>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diagonalDown="1">
      <left style="medium">
        <color theme="0"/>
      </left>
      <right style="medium">
        <color theme="0"/>
      </right>
      <top style="medium">
        <color theme="0"/>
      </top>
      <bottom style="medium">
        <color theme="0"/>
      </bottom>
      <diagonal style="medium">
        <color theme="0"/>
      </diagonal>
    </border>
    <border diagonalUp="1">
      <left style="medium">
        <color theme="0"/>
      </left>
      <right style="medium">
        <color theme="0"/>
      </right>
      <top style="medium">
        <color theme="0"/>
      </top>
      <bottom style="medium">
        <color theme="0"/>
      </bottom>
      <diagonal style="medium">
        <color theme="0"/>
      </diagonal>
    </border>
    <border diagonalUp="1">
      <left style="thick">
        <color theme="0"/>
      </left>
      <right style="thick">
        <color theme="0"/>
      </right>
      <top style="thin">
        <color indexed="64"/>
      </top>
      <bottom style="thick">
        <color theme="0"/>
      </bottom>
      <diagonal style="medium">
        <color theme="0"/>
      </diagonal>
    </border>
    <border diagonalUp="1">
      <left style="thick">
        <color theme="0"/>
      </left>
      <right style="thick">
        <color theme="0"/>
      </right>
      <top style="thick">
        <color theme="0"/>
      </top>
      <bottom style="thin">
        <color indexed="64"/>
      </bottom>
      <diagonal style="medium">
        <color theme="0"/>
      </diagonal>
    </border>
    <border diagonalDown="1">
      <left style="thick">
        <color theme="0"/>
      </left>
      <right style="thick">
        <color theme="0"/>
      </right>
      <top style="thin">
        <color indexed="64"/>
      </top>
      <bottom style="thick">
        <color theme="0"/>
      </bottom>
      <diagonal style="medium">
        <color theme="0"/>
      </diagonal>
    </border>
    <border diagonalDown="1">
      <left style="thick">
        <color theme="0"/>
      </left>
      <right style="thick">
        <color theme="0"/>
      </right>
      <top style="thick">
        <color theme="0"/>
      </top>
      <bottom style="thin">
        <color indexed="64"/>
      </bottom>
      <diagonal style="medium">
        <color theme="0"/>
      </diagonal>
    </border>
    <border diagonalUp="1">
      <left style="thick">
        <color theme="0"/>
      </left>
      <right/>
      <top style="thin">
        <color indexed="64"/>
      </top>
      <bottom style="thick">
        <color theme="0"/>
      </bottom>
      <diagonal style="medium">
        <color theme="0"/>
      </diagonal>
    </border>
    <border diagonalUp="1">
      <left style="thick">
        <color theme="0"/>
      </left>
      <right/>
      <top style="thick">
        <color theme="0"/>
      </top>
      <bottom style="thin">
        <color indexed="64"/>
      </bottom>
      <diagonal style="medium">
        <color theme="0"/>
      </diagonal>
    </border>
    <border diagonalDown="1">
      <left style="thick">
        <color theme="0"/>
      </left>
      <right style="thick">
        <color theme="0"/>
      </right>
      <top style="thick">
        <color theme="0"/>
      </top>
      <bottom style="thick">
        <color theme="0"/>
      </bottom>
      <diagonal style="medium">
        <color theme="0"/>
      </diagonal>
    </border>
    <border diagonalUp="1">
      <left style="thick">
        <color theme="0"/>
      </left>
      <right style="thick">
        <color theme="0"/>
      </right>
      <top style="thick">
        <color theme="0"/>
      </top>
      <bottom style="thick">
        <color theme="0"/>
      </bottom>
      <diagonal style="medium">
        <color theme="0"/>
      </diagonal>
    </border>
    <border diagonalUp="1">
      <left style="thick">
        <color theme="0"/>
      </left>
      <right style="medium">
        <color theme="0"/>
      </right>
      <top style="thin">
        <color indexed="64"/>
      </top>
      <bottom style="thick">
        <color theme="0"/>
      </bottom>
      <diagonal style="medium">
        <color theme="0"/>
      </diagonal>
    </border>
    <border diagonalUp="1">
      <left style="medium">
        <color theme="0"/>
      </left>
      <right style="medium">
        <color theme="0"/>
      </right>
      <top style="thin">
        <color indexed="64"/>
      </top>
      <bottom style="thick">
        <color theme="0"/>
      </bottom>
      <diagonal style="medium">
        <color theme="0"/>
      </diagonal>
    </border>
    <border diagonalDown="1">
      <left style="medium">
        <color theme="0"/>
      </left>
      <right style="medium">
        <color theme="0"/>
      </right>
      <top style="thin">
        <color indexed="64"/>
      </top>
      <bottom style="thick">
        <color theme="0"/>
      </bottom>
      <diagonal style="medium">
        <color theme="0"/>
      </diagonal>
    </border>
    <border diagonalDown="1">
      <left style="medium">
        <color theme="0"/>
      </left>
      <right style="thick">
        <color theme="0"/>
      </right>
      <top style="thin">
        <color indexed="64"/>
      </top>
      <bottom style="thick">
        <color theme="0"/>
      </bottom>
      <diagonal style="medium">
        <color theme="0"/>
      </diagonal>
    </border>
    <border diagonalUp="1">
      <left style="thick">
        <color theme="0"/>
      </left>
      <right style="medium">
        <color theme="0"/>
      </right>
      <top style="thick">
        <color theme="0"/>
      </top>
      <bottom style="thin">
        <color indexed="64"/>
      </bottom>
      <diagonal style="medium">
        <color theme="0"/>
      </diagonal>
    </border>
    <border diagonalUp="1">
      <left style="medium">
        <color theme="0"/>
      </left>
      <right style="medium">
        <color theme="0"/>
      </right>
      <top style="thick">
        <color theme="0"/>
      </top>
      <bottom style="thin">
        <color indexed="64"/>
      </bottom>
      <diagonal style="medium">
        <color theme="0"/>
      </diagonal>
    </border>
    <border diagonalDown="1">
      <left style="medium">
        <color theme="0"/>
      </left>
      <right style="medium">
        <color theme="0"/>
      </right>
      <top style="thick">
        <color theme="0"/>
      </top>
      <bottom style="thin">
        <color indexed="64"/>
      </bottom>
      <diagonal style="medium">
        <color theme="0"/>
      </diagonal>
    </border>
    <border diagonalDown="1">
      <left style="medium">
        <color theme="0"/>
      </left>
      <right style="thick">
        <color theme="0"/>
      </right>
      <top style="thick">
        <color theme="0"/>
      </top>
      <bottom style="thin">
        <color indexed="64"/>
      </bottom>
      <diagonal style="medium">
        <color theme="0"/>
      </diagonal>
    </border>
    <border>
      <left style="thick">
        <color theme="0"/>
      </left>
      <right style="medium">
        <color theme="0"/>
      </right>
      <top style="thick">
        <color theme="0"/>
      </top>
      <bottom style="thick">
        <color theme="0"/>
      </bottom>
      <diagonal/>
    </border>
    <border diagonalUp="1">
      <left style="thick">
        <color theme="0"/>
      </left>
      <right style="medium">
        <color theme="0"/>
      </right>
      <top style="thick">
        <color theme="0"/>
      </top>
      <bottom style="thick">
        <color theme="0"/>
      </bottom>
      <diagonal style="medium">
        <color theme="0"/>
      </diagonal>
    </border>
    <border diagonalDown="1">
      <left style="medium">
        <color theme="0"/>
      </left>
      <right style="thick">
        <color theme="0"/>
      </right>
      <top style="thick">
        <color theme="0"/>
      </top>
      <bottom style="thick">
        <color theme="0"/>
      </bottom>
      <diagonal style="medium">
        <color theme="0"/>
      </diagonal>
    </border>
    <border>
      <left style="medium">
        <color theme="0"/>
      </left>
      <right style="medium">
        <color theme="0"/>
      </right>
      <top style="thick">
        <color theme="0"/>
      </top>
      <bottom/>
      <diagonal/>
    </border>
    <border diagonalDown="1">
      <left style="medium">
        <color theme="0"/>
      </left>
      <right style="medium">
        <color theme="0"/>
      </right>
      <top/>
      <bottom style="thick">
        <color theme="0"/>
      </bottom>
      <diagonal style="medium">
        <color theme="0"/>
      </diagonal>
    </border>
    <border diagonalDown="1">
      <left style="medium">
        <color theme="0"/>
      </left>
      <right style="medium">
        <color theme="0"/>
      </right>
      <top style="thick">
        <color theme="0"/>
      </top>
      <bottom style="thick">
        <color theme="0"/>
      </bottom>
      <diagonal style="medium">
        <color theme="0"/>
      </diagonal>
    </border>
    <border diagonalUp="1">
      <left style="medium">
        <color theme="0"/>
      </left>
      <right style="medium">
        <color theme="0"/>
      </right>
      <top/>
      <bottom style="thick">
        <color theme="0"/>
      </bottom>
      <diagonal style="medium">
        <color theme="0"/>
      </diagonal>
    </border>
    <border diagonalUp="1">
      <left style="medium">
        <color theme="0"/>
      </left>
      <right style="medium">
        <color theme="0"/>
      </right>
      <top style="thick">
        <color theme="0"/>
      </top>
      <bottom style="thick">
        <color theme="0"/>
      </bottom>
      <diagonal style="medium">
        <color theme="0"/>
      </diagonal>
    </border>
    <border>
      <left style="medium">
        <color theme="0"/>
      </left>
      <right style="medium">
        <color theme="0"/>
      </right>
      <top style="thick">
        <color theme="0"/>
      </top>
      <bottom style="medium">
        <color theme="0"/>
      </bottom>
      <diagonal/>
    </border>
    <border>
      <left style="thick">
        <color theme="0"/>
      </left>
      <right style="medium">
        <color rgb="FFFFFFFF"/>
      </right>
      <top style="thin">
        <color indexed="64"/>
      </top>
      <bottom style="thick">
        <color theme="0"/>
      </bottom>
      <diagonal/>
    </border>
    <border>
      <left style="medium">
        <color rgb="FFFFFFFF"/>
      </left>
      <right style="medium">
        <color rgb="FFFFFFFF"/>
      </right>
      <top style="thin">
        <color indexed="64"/>
      </top>
      <bottom style="thick">
        <color theme="0"/>
      </bottom>
      <diagonal/>
    </border>
    <border>
      <left style="medium">
        <color rgb="FFFFFFFF"/>
      </left>
      <right style="thick">
        <color rgb="FFFFFFFF"/>
      </right>
      <top style="thin">
        <color indexed="64"/>
      </top>
      <bottom style="thick">
        <color rgb="FFFFFFFF"/>
      </bottom>
      <diagonal/>
    </border>
    <border diagonalUp="1">
      <left style="medium">
        <color theme="0"/>
      </left>
      <right style="medium">
        <color theme="0"/>
      </right>
      <top style="thin">
        <color indexed="64"/>
      </top>
      <bottom style="medium">
        <color indexed="60"/>
      </bottom>
      <diagonal style="medium">
        <color theme="0"/>
      </diagonal>
    </border>
    <border diagonalUp="1">
      <left style="medium">
        <color theme="0"/>
      </left>
      <right style="medium">
        <color theme="0"/>
      </right>
      <top style="medium">
        <color indexed="60"/>
      </top>
      <bottom style="medium">
        <color indexed="60"/>
      </bottom>
      <diagonal style="medium">
        <color theme="0"/>
      </diagonal>
    </border>
    <border diagonalUp="1">
      <left style="medium">
        <color theme="0"/>
      </left>
      <right style="medium">
        <color theme="0"/>
      </right>
      <top style="medium">
        <color indexed="60"/>
      </top>
      <bottom style="thin">
        <color indexed="64"/>
      </bottom>
      <diagonal style="medium">
        <color theme="0"/>
      </diagonal>
    </border>
    <border diagonalDown="1">
      <left style="medium">
        <color theme="0"/>
      </left>
      <right style="medium">
        <color theme="0"/>
      </right>
      <top style="thin">
        <color indexed="64"/>
      </top>
      <bottom style="medium">
        <color indexed="60"/>
      </bottom>
      <diagonal style="medium">
        <color theme="0"/>
      </diagonal>
    </border>
    <border diagonalDown="1">
      <left style="medium">
        <color theme="0"/>
      </left>
      <right style="medium">
        <color theme="0"/>
      </right>
      <top style="medium">
        <color indexed="60"/>
      </top>
      <bottom style="medium">
        <color indexed="60"/>
      </bottom>
      <diagonal style="medium">
        <color theme="0"/>
      </diagonal>
    </border>
    <border diagonalDown="1">
      <left style="medium">
        <color theme="0"/>
      </left>
      <right style="medium">
        <color theme="0"/>
      </right>
      <top style="medium">
        <color indexed="60"/>
      </top>
      <bottom style="thin">
        <color indexed="64"/>
      </bottom>
      <diagonal style="medium">
        <color theme="0"/>
      </diagonal>
    </border>
    <border diagonalUp="1">
      <left/>
      <right style="medium">
        <color theme="0"/>
      </right>
      <top style="thin">
        <color indexed="64"/>
      </top>
      <bottom style="medium">
        <color indexed="60"/>
      </bottom>
      <diagonal style="medium">
        <color theme="0"/>
      </diagonal>
    </border>
    <border diagonalUp="1">
      <left/>
      <right style="medium">
        <color theme="0"/>
      </right>
      <top style="medium">
        <color indexed="60"/>
      </top>
      <bottom style="medium">
        <color indexed="60"/>
      </bottom>
      <diagonal style="medium">
        <color theme="0"/>
      </diagonal>
    </border>
    <border diagonalUp="1">
      <left/>
      <right style="medium">
        <color theme="0"/>
      </right>
      <top style="medium">
        <color indexed="60"/>
      </top>
      <bottom style="thin">
        <color indexed="64"/>
      </bottom>
      <diagonal style="medium">
        <color theme="0"/>
      </diagonal>
    </border>
    <border diagonalDown="1">
      <left style="medium">
        <color theme="0"/>
      </left>
      <right/>
      <top style="thin">
        <color indexed="64"/>
      </top>
      <bottom style="medium">
        <color indexed="60"/>
      </bottom>
      <diagonal style="medium">
        <color theme="0"/>
      </diagonal>
    </border>
    <border diagonalDown="1">
      <left style="medium">
        <color theme="0"/>
      </left>
      <right/>
      <top style="medium">
        <color indexed="60"/>
      </top>
      <bottom style="medium">
        <color indexed="60"/>
      </bottom>
      <diagonal style="medium">
        <color theme="0"/>
      </diagonal>
    </border>
    <border diagonalDown="1">
      <left style="medium">
        <color theme="0"/>
      </left>
      <right/>
      <top style="medium">
        <color indexed="60"/>
      </top>
      <bottom style="thin">
        <color indexed="64"/>
      </bottom>
      <diagonal style="medium">
        <color theme="0"/>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left style="medium">
        <color theme="0"/>
      </left>
      <right/>
      <top style="thin">
        <color indexed="64"/>
      </top>
      <bottom style="medium">
        <color theme="0"/>
      </bottom>
      <diagonal/>
    </border>
    <border diagonalUp="1">
      <left style="thick">
        <color theme="0"/>
      </left>
      <right style="medium">
        <color theme="0"/>
      </right>
      <top style="thin">
        <color indexed="64"/>
      </top>
      <bottom/>
      <diagonal style="medium">
        <color theme="0"/>
      </diagonal>
    </border>
    <border diagonalUp="1">
      <left style="thick">
        <color theme="0"/>
      </left>
      <right style="medium">
        <color theme="0"/>
      </right>
      <top/>
      <bottom/>
      <diagonal style="medium">
        <color theme="0"/>
      </diagonal>
    </border>
    <border diagonalUp="1">
      <left style="thick">
        <color theme="0"/>
      </left>
      <right style="medium">
        <color theme="0"/>
      </right>
      <top/>
      <bottom style="thin">
        <color indexed="64"/>
      </bottom>
      <diagonal style="medium">
        <color theme="0"/>
      </diagonal>
    </border>
    <border diagonalDown="1">
      <left style="medium">
        <color theme="0"/>
      </left>
      <right style="thick">
        <color theme="0"/>
      </right>
      <top style="thin">
        <color indexed="64"/>
      </top>
      <bottom/>
      <diagonal style="medium">
        <color theme="0"/>
      </diagonal>
    </border>
    <border diagonalDown="1">
      <left style="medium">
        <color theme="0"/>
      </left>
      <right style="thick">
        <color theme="0"/>
      </right>
      <top/>
      <bottom/>
      <diagonal style="medium">
        <color theme="0"/>
      </diagonal>
    </border>
    <border diagonalDown="1">
      <left style="medium">
        <color theme="0"/>
      </left>
      <right style="thick">
        <color theme="0"/>
      </right>
      <top/>
      <bottom style="thin">
        <color indexed="64"/>
      </bottom>
      <diagonal style="medium">
        <color theme="0"/>
      </diagonal>
    </border>
    <border>
      <left style="medium">
        <color theme="0"/>
      </left>
      <right style="thick">
        <color theme="0"/>
      </right>
      <top style="thick">
        <color theme="0"/>
      </top>
      <bottom style="thick">
        <color theme="0"/>
      </bottom>
      <diagonal/>
    </border>
    <border>
      <left style="medium">
        <color theme="0"/>
      </left>
      <right/>
      <top style="thin">
        <color indexed="64"/>
      </top>
      <bottom/>
      <diagonal/>
    </border>
    <border>
      <left style="medium">
        <color theme="0"/>
      </left>
      <right style="medium">
        <color theme="0"/>
      </right>
      <top style="thin">
        <color theme="1"/>
      </top>
      <bottom style="medium">
        <color theme="0"/>
      </bottom>
      <diagonal/>
    </border>
    <border>
      <left style="medium">
        <color theme="0"/>
      </left>
      <right/>
      <top/>
      <bottom/>
      <diagonal/>
    </border>
    <border>
      <left style="medium">
        <color theme="0"/>
      </left>
      <right/>
      <top/>
      <bottom style="thin">
        <color indexed="64"/>
      </bottom>
      <diagonal/>
    </border>
    <border diagonalUp="1">
      <left/>
      <right style="medium">
        <color theme="0"/>
      </right>
      <top style="medium">
        <color indexed="60"/>
      </top>
      <bottom/>
      <diagonal style="medium">
        <color theme="0"/>
      </diagonal>
    </border>
    <border diagonalUp="1">
      <left/>
      <right style="medium">
        <color theme="0"/>
      </right>
      <top style="thin">
        <color indexed="64"/>
      </top>
      <bottom/>
      <diagonal style="medium">
        <color theme="0"/>
      </diagonal>
    </border>
    <border diagonalUp="1">
      <left style="medium">
        <color theme="0"/>
      </left>
      <right/>
      <top/>
      <bottom style="thin">
        <color indexed="64"/>
      </bottom>
      <diagonal style="medium">
        <color theme="0"/>
      </diagonal>
    </border>
    <border diagonalUp="1">
      <left/>
      <right style="medium">
        <color theme="0"/>
      </right>
      <top/>
      <bottom style="thin">
        <color indexed="64"/>
      </bottom>
      <diagonal style="medium">
        <color theme="0"/>
      </diagonal>
    </border>
    <border diagonalDown="1">
      <left/>
      <right style="medium">
        <color theme="0"/>
      </right>
      <top style="thin">
        <color indexed="64"/>
      </top>
      <bottom/>
      <diagonal style="medium">
        <color theme="0"/>
      </diagonal>
    </border>
    <border diagonalDown="1">
      <left/>
      <right style="medium">
        <color theme="0"/>
      </right>
      <top/>
      <bottom style="thin">
        <color indexed="64"/>
      </bottom>
      <diagonal style="medium">
        <color theme="0"/>
      </diagonal>
    </border>
    <border>
      <left style="medium">
        <color theme="0"/>
      </left>
      <right style="medium">
        <color theme="0"/>
      </right>
      <top style="thin">
        <color theme="0"/>
      </top>
      <bottom style="thin">
        <color indexed="64"/>
      </bottom>
      <diagonal/>
    </border>
    <border>
      <left/>
      <right style="medium">
        <color theme="0"/>
      </right>
      <top style="thin">
        <color theme="0"/>
      </top>
      <bottom style="thin">
        <color auto="1"/>
      </bottom>
      <diagonal/>
    </border>
    <border>
      <left style="thin">
        <color indexed="64"/>
      </left>
      <right style="thin">
        <color indexed="64"/>
      </right>
      <top style="thin">
        <color indexed="64"/>
      </top>
      <bottom style="thin">
        <color indexed="64"/>
      </bottom>
      <diagonal/>
    </border>
    <border>
      <left style="medium">
        <color theme="0"/>
      </left>
      <right style="medium">
        <color theme="0"/>
      </right>
      <top style="thin">
        <color auto="1"/>
      </top>
      <bottom/>
      <diagonal/>
    </border>
    <border>
      <left/>
      <right/>
      <top/>
      <bottom style="thin">
        <color indexed="64"/>
      </bottom>
      <diagonal/>
    </border>
    <border>
      <left style="medium">
        <color rgb="FF93B1CD"/>
      </left>
      <right style="medium">
        <color rgb="FF93B1CD"/>
      </right>
      <top/>
      <bottom style="medium">
        <color rgb="FF93B1CD"/>
      </bottom>
      <diagonal/>
    </border>
    <border>
      <left style="medium">
        <color indexed="60"/>
      </left>
      <right/>
      <top/>
      <bottom/>
      <diagonal/>
    </border>
    <border>
      <left style="medium">
        <color theme="0"/>
      </left>
      <right style="medium">
        <color theme="0"/>
      </right>
      <top style="medium">
        <color theme="0"/>
      </top>
      <bottom style="thin">
        <color theme="1"/>
      </bottom>
      <diagonal/>
    </border>
    <border>
      <left style="medium">
        <color theme="0"/>
      </left>
      <right style="medium">
        <color theme="0"/>
      </right>
      <top style="thin">
        <color indexed="64"/>
      </top>
      <bottom style="thin">
        <color theme="1"/>
      </bottom>
      <diagonal/>
    </border>
    <border>
      <left style="medium">
        <color theme="0"/>
      </left>
      <right style="medium">
        <color theme="0"/>
      </right>
      <top style="thin">
        <color theme="1"/>
      </top>
      <bottom style="thin">
        <color auto="1"/>
      </bottom>
      <diagonal/>
    </border>
    <border>
      <left style="medium">
        <color theme="0"/>
      </left>
      <right style="medium">
        <color theme="0"/>
      </right>
      <top style="thin">
        <color theme="0"/>
      </top>
      <bottom/>
      <diagonal/>
    </border>
    <border diagonalUp="1">
      <left/>
      <right/>
      <top style="thin">
        <color indexed="64"/>
      </top>
      <bottom/>
      <diagonal style="medium">
        <color theme="0"/>
      </diagonal>
    </border>
    <border diagonalUp="1">
      <left/>
      <right/>
      <top/>
      <bottom/>
      <diagonal style="medium">
        <color theme="0"/>
      </diagonal>
    </border>
    <border diagonalUp="1">
      <left/>
      <right style="medium">
        <color theme="0"/>
      </right>
      <top/>
      <bottom/>
      <diagonal style="medium">
        <color theme="0"/>
      </diagonal>
    </border>
    <border diagonalUp="1">
      <left/>
      <right/>
      <top/>
      <bottom style="thin">
        <color indexed="64"/>
      </bottom>
      <diagonal style="medium">
        <color theme="0"/>
      </diagonal>
    </border>
    <border diagonalDown="1">
      <left/>
      <right/>
      <top style="thin">
        <color indexed="64"/>
      </top>
      <bottom/>
      <diagonal style="medium">
        <color theme="0"/>
      </diagonal>
    </border>
    <border diagonalDown="1">
      <left/>
      <right/>
      <top/>
      <bottom/>
      <diagonal style="medium">
        <color theme="0"/>
      </diagonal>
    </border>
    <border diagonalDown="1">
      <left/>
      <right/>
      <top/>
      <bottom style="thin">
        <color indexed="64"/>
      </bottom>
      <diagonal style="medium">
        <color theme="0"/>
      </diagonal>
    </border>
    <border>
      <left style="medium">
        <color theme="0"/>
      </left>
      <right/>
      <top style="thin">
        <color theme="1"/>
      </top>
      <bottom/>
      <diagonal/>
    </border>
    <border>
      <left/>
      <right style="medium">
        <color theme="0"/>
      </right>
      <top style="thin">
        <color theme="1"/>
      </top>
      <bottom/>
      <diagonal/>
    </border>
    <border>
      <left style="medium">
        <color theme="0"/>
      </left>
      <right style="medium">
        <color theme="0"/>
      </right>
      <top style="thin">
        <color theme="1"/>
      </top>
      <bottom/>
      <diagonal/>
    </border>
    <border>
      <left/>
      <right/>
      <top style="thin">
        <color theme="1"/>
      </top>
      <bottom/>
      <diagonal/>
    </border>
    <border>
      <left/>
      <right/>
      <top style="medium">
        <color theme="0"/>
      </top>
      <bottom/>
      <diagonal/>
    </border>
    <border>
      <left style="thick">
        <color theme="0"/>
      </left>
      <right style="medium">
        <color theme="0"/>
      </right>
      <top style="thick">
        <color theme="0"/>
      </top>
      <bottom/>
      <diagonal/>
    </border>
    <border>
      <left style="medium">
        <color theme="0"/>
      </left>
      <right style="thick">
        <color theme="0"/>
      </right>
      <top style="thick">
        <color theme="0"/>
      </top>
      <bottom/>
      <diagonal/>
    </border>
    <border>
      <left style="medium">
        <color theme="0"/>
      </left>
      <right/>
      <top style="medium">
        <color theme="0"/>
      </top>
      <bottom/>
      <diagonal/>
    </border>
  </borders>
  <cellStyleXfs count="25">
    <xf numFmtId="0" fontId="0" fillId="0" borderId="0"/>
    <xf numFmtId="0" fontId="25" fillId="0" borderId="0" applyAlignment="0">
      <alignment horizontal="centerContinuous" vertical="center"/>
    </xf>
    <xf numFmtId="0" fontId="26" fillId="0" borderId="0" applyAlignment="0">
      <alignment horizontal="centerContinuous" vertical="center"/>
    </xf>
    <xf numFmtId="0" fontId="7" fillId="2" borderId="1">
      <alignment horizontal="right" vertical="center" wrapText="1"/>
    </xf>
    <xf numFmtId="1" fontId="22" fillId="2" borderId="2">
      <alignment horizontal="left" vertical="center" wrapText="1"/>
    </xf>
    <xf numFmtId="1" fontId="5" fillId="2" borderId="3">
      <alignment horizontal="center" vertical="center"/>
    </xf>
    <xf numFmtId="0" fontId="11" fillId="2" borderId="3">
      <alignment horizontal="center" vertical="center" wrapText="1"/>
    </xf>
    <xf numFmtId="0" fontId="27" fillId="2" borderId="3">
      <alignment horizontal="center" vertical="center" wrapText="1"/>
    </xf>
    <xf numFmtId="0" fontId="3" fillId="0" borderId="0">
      <alignment horizontal="center" vertical="center" readingOrder="2"/>
    </xf>
    <xf numFmtId="0" fontId="6" fillId="0" borderId="0">
      <alignment horizontal="left" vertical="center"/>
    </xf>
    <xf numFmtId="0" fontId="3" fillId="0" borderId="0"/>
    <xf numFmtId="0" fontId="3" fillId="0" borderId="0"/>
    <xf numFmtId="0" fontId="3" fillId="0" borderId="0"/>
    <xf numFmtId="0" fontId="18" fillId="0" borderId="0">
      <alignment horizontal="right" vertical="center"/>
    </xf>
    <xf numFmtId="0" fontId="28" fillId="0" borderId="0">
      <alignment horizontal="left" vertical="center"/>
    </xf>
    <xf numFmtId="0" fontId="7" fillId="0" borderId="0">
      <alignment horizontal="right" vertical="center"/>
    </xf>
    <xf numFmtId="0" fontId="3" fillId="0" borderId="0">
      <alignment horizontal="left" vertical="center"/>
    </xf>
    <xf numFmtId="0" fontId="17" fillId="2" borderId="3" applyAlignment="0">
      <alignment horizontal="center" vertical="center"/>
    </xf>
    <xf numFmtId="0" fontId="18" fillId="0" borderId="4">
      <alignment horizontal="right" vertical="center" indent="1"/>
    </xf>
    <xf numFmtId="0" fontId="7" fillId="2" borderId="4">
      <alignment horizontal="right" vertical="center" wrapText="1" indent="1" readingOrder="2"/>
    </xf>
    <xf numFmtId="0" fontId="9" fillId="0" borderId="4">
      <alignment horizontal="right" vertical="center" indent="1"/>
    </xf>
    <xf numFmtId="0" fontId="9" fillId="2" borderId="4">
      <alignment horizontal="left" vertical="center" wrapText="1" indent="1"/>
    </xf>
    <xf numFmtId="0" fontId="9" fillId="0" borderId="5">
      <alignment horizontal="left" vertical="center"/>
    </xf>
    <xf numFmtId="0" fontId="9" fillId="0" borderId="6">
      <alignment horizontal="left" vertical="center"/>
    </xf>
    <xf numFmtId="164" fontId="63" fillId="0" borderId="0" applyFont="0" applyFill="0" applyBorder="0" applyAlignment="0" applyProtection="0"/>
  </cellStyleXfs>
  <cellXfs count="1431">
    <xf numFmtId="0" fontId="0" fillId="0" borderId="0" xfId="0"/>
    <xf numFmtId="0" fontId="3" fillId="0" borderId="0" xfId="0" applyFont="1" applyAlignment="1">
      <alignment horizontal="justify" vertical="center"/>
    </xf>
    <xf numFmtId="0" fontId="3" fillId="0" borderId="0" xfId="0" applyFont="1" applyAlignment="1">
      <alignment horizontal="left" vertical="center"/>
    </xf>
    <xf numFmtId="0" fontId="14" fillId="0" borderId="0" xfId="0" applyFont="1" applyAlignment="1">
      <alignment horizontal="centerContinuous" vertical="center"/>
    </xf>
    <xf numFmtId="1" fontId="13" fillId="0" borderId="0" xfId="0" applyNumberFormat="1" applyFont="1" applyAlignment="1">
      <alignment horizontal="center" vertical="center"/>
    </xf>
    <xf numFmtId="0" fontId="14" fillId="0" borderId="0" xfId="0" applyFont="1" applyAlignment="1">
      <alignment vertical="center"/>
    </xf>
    <xf numFmtId="0" fontId="14" fillId="0" borderId="0" xfId="0" applyFont="1" applyAlignment="1">
      <alignment horizontal="left" vertical="center"/>
    </xf>
    <xf numFmtId="1" fontId="13" fillId="0" borderId="0" xfId="0" applyNumberFormat="1" applyFont="1" applyAlignment="1">
      <alignment horizontal="left" vertical="center"/>
    </xf>
    <xf numFmtId="0" fontId="24" fillId="0" borderId="0" xfId="0" applyFont="1" applyAlignment="1">
      <alignment horizontal="right"/>
    </xf>
    <xf numFmtId="0" fontId="24" fillId="0" borderId="0" xfId="0" quotePrefix="1" applyFont="1" applyAlignment="1">
      <alignment horizontal="right"/>
    </xf>
    <xf numFmtId="0" fontId="7" fillId="0" borderId="0" xfId="15">
      <alignment horizontal="right" vertical="center"/>
    </xf>
    <xf numFmtId="0" fontId="9" fillId="0" borderId="0" xfId="0" applyFont="1" applyAlignment="1">
      <alignment vertical="center"/>
    </xf>
    <xf numFmtId="0" fontId="3" fillId="0" borderId="0" xfId="0" applyFont="1" applyAlignment="1">
      <alignment vertical="center"/>
    </xf>
    <xf numFmtId="0" fontId="3" fillId="0" borderId="0" xfId="0" applyFont="1" applyAlignment="1">
      <alignment horizontal="centerContinuous" vertical="center"/>
    </xf>
    <xf numFmtId="0" fontId="21" fillId="0" borderId="0" xfId="16" applyFont="1">
      <alignment horizontal="left" vertical="center"/>
    </xf>
    <xf numFmtId="0" fontId="37" fillId="0" borderId="0" xfId="0" applyFont="1"/>
    <xf numFmtId="0" fontId="36" fillId="0" borderId="0" xfId="0" applyFont="1"/>
    <xf numFmtId="0" fontId="3" fillId="0" borderId="0" xfId="0" applyFont="1"/>
    <xf numFmtId="0" fontId="21" fillId="0" borderId="0" xfId="0" applyFont="1"/>
    <xf numFmtId="0" fontId="19" fillId="3" borderId="14" xfId="21" applyFont="1" applyFill="1" applyBorder="1">
      <alignment horizontal="left" vertical="center" wrapText="1" indent="1"/>
    </xf>
    <xf numFmtId="0" fontId="19" fillId="4" borderId="14" xfId="21" applyFont="1" applyFill="1" applyBorder="1">
      <alignment horizontal="left" vertical="center" wrapText="1" indent="1"/>
    </xf>
    <xf numFmtId="0" fontId="19" fillId="3" borderId="15" xfId="21" applyFont="1" applyFill="1" applyBorder="1">
      <alignment horizontal="left" vertical="center" wrapText="1" indent="1"/>
    </xf>
    <xf numFmtId="0" fontId="19" fillId="3" borderId="17" xfId="21" applyFont="1" applyFill="1" applyBorder="1">
      <alignment horizontal="left" vertical="center" wrapText="1" indent="1"/>
    </xf>
    <xf numFmtId="0" fontId="21" fillId="3" borderId="17" xfId="19" applyFont="1" applyFill="1" applyBorder="1">
      <alignment horizontal="right" vertical="center" wrapText="1" indent="1" readingOrder="2"/>
    </xf>
    <xf numFmtId="0" fontId="21" fillId="0" borderId="0" xfId="0" applyFont="1" applyAlignment="1">
      <alignment horizontal="left" vertical="center"/>
    </xf>
    <xf numFmtId="0" fontId="33" fillId="0" borderId="0" xfId="0" applyFont="1" applyAlignment="1">
      <alignment horizontal="left" vertical="center"/>
    </xf>
    <xf numFmtId="0" fontId="21" fillId="0" borderId="0" xfId="0" applyFont="1" applyAlignment="1">
      <alignment vertical="center"/>
    </xf>
    <xf numFmtId="0" fontId="37" fillId="0" borderId="0" xfId="0" applyFont="1" applyAlignment="1">
      <alignment vertical="center"/>
    </xf>
    <xf numFmtId="0" fontId="36" fillId="0" borderId="0" xfId="0" applyFont="1" applyAlignment="1">
      <alignment vertical="center"/>
    </xf>
    <xf numFmtId="0" fontId="39" fillId="0" borderId="0" xfId="0" applyFont="1" applyAlignment="1">
      <alignment vertical="center" readingOrder="2"/>
    </xf>
    <xf numFmtId="0" fontId="40" fillId="0" borderId="0" xfId="0" applyFont="1" applyAlignment="1">
      <alignment horizontal="centerContinuous" vertical="center"/>
    </xf>
    <xf numFmtId="0" fontId="40" fillId="0" borderId="0" xfId="0" applyFont="1" applyAlignment="1">
      <alignment horizontal="left" vertical="center"/>
    </xf>
    <xf numFmtId="0" fontId="40" fillId="0" borderId="0" xfId="0" applyFont="1" applyAlignment="1">
      <alignment vertical="center"/>
    </xf>
    <xf numFmtId="0" fontId="5" fillId="0" borderId="0" xfId="0" applyFont="1" applyAlignment="1">
      <alignment vertical="center" readingOrder="2"/>
    </xf>
    <xf numFmtId="0" fontId="8" fillId="0" borderId="0" xfId="0" applyFont="1" applyAlignment="1">
      <alignment vertical="center"/>
    </xf>
    <xf numFmtId="0" fontId="5" fillId="0" borderId="0" xfId="0" applyFont="1" applyAlignment="1">
      <alignment vertical="center" readingOrder="1"/>
    </xf>
    <xf numFmtId="0" fontId="5" fillId="0" borderId="0" xfId="0" applyFont="1" applyAlignment="1">
      <alignment vertical="center"/>
    </xf>
    <xf numFmtId="0" fontId="21" fillId="4" borderId="14" xfId="19" applyFont="1" applyFill="1" applyBorder="1">
      <alignment horizontal="right" vertical="center" wrapText="1" indent="1" readingOrder="2"/>
    </xf>
    <xf numFmtId="0" fontId="21" fillId="3" borderId="14" xfId="19" applyFont="1" applyFill="1" applyBorder="1">
      <alignment horizontal="right" vertical="center" wrapText="1" indent="1" readingOrder="2"/>
    </xf>
    <xf numFmtId="0" fontId="3" fillId="0" borderId="0" xfId="10"/>
    <xf numFmtId="0" fontId="14" fillId="0" borderId="0" xfId="10" applyFont="1" applyAlignment="1">
      <alignment vertical="center"/>
    </xf>
    <xf numFmtId="1" fontId="13" fillId="0" borderId="0" xfId="10" applyNumberFormat="1" applyFont="1" applyAlignment="1">
      <alignment horizontal="center" vertical="center"/>
    </xf>
    <xf numFmtId="0" fontId="3" fillId="0" borderId="0" xfId="10" applyAlignment="1">
      <alignment vertical="center"/>
    </xf>
    <xf numFmtId="0" fontId="32" fillId="0" borderId="0" xfId="10" applyFont="1"/>
    <xf numFmtId="0" fontId="32" fillId="2" borderId="0" xfId="10" applyFont="1" applyFill="1" applyAlignment="1">
      <alignment horizontal="center" vertical="center" wrapText="1"/>
    </xf>
    <xf numFmtId="0" fontId="21" fillId="0" borderId="0" xfId="10" applyFont="1" applyAlignment="1">
      <alignment vertical="center"/>
    </xf>
    <xf numFmtId="0" fontId="12" fillId="0" borderId="0" xfId="10" applyFont="1" applyAlignment="1">
      <alignment horizontal="centerContinuous" vertical="center" wrapText="1"/>
    </xf>
    <xf numFmtId="0" fontId="37" fillId="0" borderId="0" xfId="10" applyFont="1" applyAlignment="1">
      <alignment horizontal="centerContinuous" vertical="center"/>
    </xf>
    <xf numFmtId="0" fontId="37" fillId="0" borderId="0" xfId="10" applyFont="1" applyAlignment="1">
      <alignment vertical="center"/>
    </xf>
    <xf numFmtId="0" fontId="36" fillId="0" borderId="0" xfId="10" applyFont="1" applyAlignment="1">
      <alignment vertical="center"/>
    </xf>
    <xf numFmtId="0" fontId="21" fillId="0" borderId="0" xfId="10" applyFont="1"/>
    <xf numFmtId="0" fontId="23" fillId="3" borderId="14" xfId="18" applyFont="1" applyFill="1" applyBorder="1" applyAlignment="1">
      <alignment horizontal="center" vertical="center"/>
    </xf>
    <xf numFmtId="0" fontId="23" fillId="3" borderId="16" xfId="18" applyFont="1" applyFill="1" applyBorder="1" applyAlignment="1">
      <alignment horizontal="center" vertical="center"/>
    </xf>
    <xf numFmtId="0" fontId="23" fillId="3" borderId="18" xfId="18" applyFont="1" applyFill="1" applyBorder="1" applyAlignment="1">
      <alignment horizontal="center" vertical="center"/>
    </xf>
    <xf numFmtId="0" fontId="7" fillId="0" borderId="0" xfId="10" applyFont="1" applyAlignment="1">
      <alignment horizontal="centerContinuous" vertical="center"/>
    </xf>
    <xf numFmtId="0" fontId="37" fillId="0" borderId="0" xfId="10" applyFont="1"/>
    <xf numFmtId="0" fontId="36" fillId="0" borderId="0" xfId="10" applyFont="1" applyAlignment="1">
      <alignment horizontal="center" vertical="center" readingOrder="2"/>
    </xf>
    <xf numFmtId="0" fontId="19" fillId="4" borderId="22" xfId="0" applyFont="1" applyFill="1" applyBorder="1" applyAlignment="1">
      <alignment horizontal="center" vertical="top"/>
    </xf>
    <xf numFmtId="0" fontId="3" fillId="0" borderId="0" xfId="10" applyAlignment="1">
      <alignment horizontal="left"/>
    </xf>
    <xf numFmtId="0" fontId="21" fillId="0" borderId="0" xfId="10" applyFont="1" applyAlignment="1">
      <alignment horizontal="centerContinuous" vertical="center"/>
    </xf>
    <xf numFmtId="0" fontId="32" fillId="0" borderId="0" xfId="11" applyFont="1"/>
    <xf numFmtId="0" fontId="9" fillId="0" borderId="0" xfId="10" applyFont="1" applyAlignment="1">
      <alignment vertical="center"/>
    </xf>
    <xf numFmtId="0" fontId="15" fillId="0" borderId="0" xfId="10" applyFont="1" applyAlignment="1">
      <alignment vertical="center"/>
    </xf>
    <xf numFmtId="0" fontId="35" fillId="0" borderId="0" xfId="10" applyFont="1"/>
    <xf numFmtId="0" fontId="34" fillId="0" borderId="0" xfId="10" applyFont="1" applyAlignment="1">
      <alignment vertical="center"/>
    </xf>
    <xf numFmtId="0" fontId="7" fillId="0" borderId="0" xfId="2" applyFont="1" applyAlignment="1">
      <alignment vertical="center"/>
    </xf>
    <xf numFmtId="0" fontId="3" fillId="0" borderId="0" xfId="10" applyAlignment="1">
      <alignment horizontal="center" vertical="center"/>
    </xf>
    <xf numFmtId="0" fontId="36" fillId="0" borderId="0" xfId="1" applyFont="1" applyAlignment="1">
      <alignment vertical="center"/>
    </xf>
    <xf numFmtId="0" fontId="36" fillId="0" borderId="0" xfId="10" applyFont="1" applyAlignment="1">
      <alignment horizontal="center" vertical="center"/>
    </xf>
    <xf numFmtId="0" fontId="36" fillId="0" borderId="0" xfId="1" applyFont="1" applyAlignment="1">
      <alignment vertical="center" readingOrder="2"/>
    </xf>
    <xf numFmtId="0" fontId="36" fillId="0" borderId="0" xfId="10" applyFont="1"/>
    <xf numFmtId="0" fontId="3" fillId="0" borderId="0" xfId="11"/>
    <xf numFmtId="0" fontId="3" fillId="0" borderId="0" xfId="10" applyAlignment="1">
      <alignment horizontal="centerContinuous" vertical="center"/>
    </xf>
    <xf numFmtId="0" fontId="21" fillId="0" borderId="0" xfId="10" applyFont="1" applyAlignment="1">
      <alignment horizontal="left" vertical="center"/>
    </xf>
    <xf numFmtId="0" fontId="37" fillId="0" borderId="0" xfId="11" applyFont="1"/>
    <xf numFmtId="0" fontId="7" fillId="0" borderId="0" xfId="10" applyFont="1" applyAlignment="1">
      <alignment vertical="center" readingOrder="1"/>
    </xf>
    <xf numFmtId="0" fontId="7" fillId="0" borderId="0" xfId="10" applyFont="1" applyAlignment="1">
      <alignment vertical="center"/>
    </xf>
    <xf numFmtId="0" fontId="39" fillId="0" borderId="0" xfId="10" applyFont="1" applyAlignment="1">
      <alignment vertical="center" readingOrder="2"/>
    </xf>
    <xf numFmtId="0" fontId="40" fillId="0" borderId="0" xfId="10" applyFont="1" applyAlignment="1">
      <alignment horizontal="centerContinuous" vertical="center"/>
    </xf>
    <xf numFmtId="0" fontId="40" fillId="0" borderId="0" xfId="10" applyFont="1" applyAlignment="1">
      <alignment horizontal="left" vertical="center"/>
    </xf>
    <xf numFmtId="0" fontId="40" fillId="0" borderId="0" xfId="10" applyFont="1" applyAlignment="1">
      <alignment vertical="center"/>
    </xf>
    <xf numFmtId="0" fontId="5" fillId="0" borderId="0" xfId="10" applyFont="1" applyAlignment="1">
      <alignment vertical="center" readingOrder="2"/>
    </xf>
    <xf numFmtId="0" fontId="8" fillId="0" borderId="0" xfId="10" applyFont="1" applyAlignment="1">
      <alignment vertical="center"/>
    </xf>
    <xf numFmtId="0" fontId="5" fillId="0" borderId="0" xfId="10" applyFont="1" applyAlignment="1">
      <alignment vertical="center" readingOrder="1"/>
    </xf>
    <xf numFmtId="0" fontId="5" fillId="0" borderId="0" xfId="10" applyFont="1" applyAlignment="1">
      <alignment vertical="center"/>
    </xf>
    <xf numFmtId="0" fontId="5" fillId="0" borderId="0" xfId="15" applyFont="1">
      <alignment horizontal="right" vertical="center"/>
    </xf>
    <xf numFmtId="0" fontId="8" fillId="0" borderId="0" xfId="10" applyFont="1" applyAlignment="1">
      <alignment horizontal="left" vertical="center"/>
    </xf>
    <xf numFmtId="1" fontId="3" fillId="0" borderId="0" xfId="10" applyNumberFormat="1" applyAlignment="1">
      <alignment horizontal="center" vertical="center"/>
    </xf>
    <xf numFmtId="0" fontId="36" fillId="0" borderId="0" xfId="10" applyFont="1" applyAlignment="1">
      <alignment vertical="center" readingOrder="2"/>
    </xf>
    <xf numFmtId="0" fontId="37" fillId="0" borderId="0" xfId="10" applyFont="1" applyAlignment="1">
      <alignment horizontal="left" vertical="center"/>
    </xf>
    <xf numFmtId="0" fontId="21" fillId="2" borderId="8" xfId="6" applyFont="1" applyBorder="1">
      <alignment horizontal="center" vertical="center" wrapText="1"/>
    </xf>
    <xf numFmtId="0" fontId="16" fillId="2" borderId="9" xfId="6" applyFont="1" applyBorder="1" applyAlignment="1">
      <alignment vertical="center" wrapText="1"/>
    </xf>
    <xf numFmtId="0" fontId="16" fillId="2" borderId="10" xfId="6" applyFont="1" applyBorder="1" applyAlignment="1">
      <alignment vertical="center" wrapText="1"/>
    </xf>
    <xf numFmtId="0" fontId="3" fillId="0" borderId="0" xfId="10" applyAlignment="1">
      <alignment horizontal="right" vertical="center" wrapText="1"/>
    </xf>
    <xf numFmtId="3" fontId="3" fillId="3" borderId="15" xfId="20" applyNumberFormat="1" applyFont="1" applyFill="1" applyBorder="1">
      <alignment horizontal="right" vertical="center" indent="1"/>
    </xf>
    <xf numFmtId="3" fontId="3" fillId="4" borderId="14" xfId="20" applyNumberFormat="1" applyFont="1" applyFill="1" applyBorder="1">
      <alignment horizontal="right" vertical="center" indent="1"/>
    </xf>
    <xf numFmtId="3" fontId="3" fillId="3" borderId="14" xfId="20" applyNumberFormat="1" applyFont="1" applyFill="1" applyBorder="1">
      <alignment horizontal="right" vertical="center" indent="1"/>
    </xf>
    <xf numFmtId="3" fontId="20" fillId="3" borderId="14" xfId="0" applyNumberFormat="1" applyFont="1" applyFill="1" applyBorder="1" applyAlignment="1">
      <alignment vertical="center"/>
    </xf>
    <xf numFmtId="3" fontId="3" fillId="3" borderId="17" xfId="20" applyNumberFormat="1" applyFont="1" applyFill="1" applyBorder="1">
      <alignment horizontal="right" vertical="center" indent="1"/>
    </xf>
    <xf numFmtId="3" fontId="3" fillId="3" borderId="14" xfId="12" applyNumberFormat="1" applyFill="1" applyBorder="1" applyAlignment="1">
      <alignment vertical="center" wrapText="1"/>
    </xf>
    <xf numFmtId="0" fontId="7" fillId="5" borderId="33" xfId="19" applyFill="1" applyBorder="1">
      <alignment horizontal="right" vertical="center" wrapText="1" indent="1" readingOrder="2"/>
    </xf>
    <xf numFmtId="1" fontId="21" fillId="5" borderId="34" xfId="0" applyNumberFormat="1" applyFont="1" applyFill="1" applyBorder="1" applyAlignment="1">
      <alignment horizontal="right" vertical="center" indent="1"/>
    </xf>
    <xf numFmtId="0" fontId="7" fillId="0" borderId="33" xfId="19" applyFill="1" applyBorder="1">
      <alignment horizontal="right" vertical="center" wrapText="1" indent="1" readingOrder="2"/>
    </xf>
    <xf numFmtId="1" fontId="21" fillId="0" borderId="34" xfId="0" applyNumberFormat="1" applyFont="1" applyBorder="1" applyAlignment="1">
      <alignment horizontal="center" vertical="center"/>
    </xf>
    <xf numFmtId="0" fontId="21" fillId="0" borderId="34" xfId="12" applyFont="1" applyBorder="1" applyAlignment="1">
      <alignment horizontal="center" vertical="center" wrapText="1" readingOrder="1"/>
    </xf>
    <xf numFmtId="1" fontId="21" fillId="0" borderId="34" xfId="0" applyNumberFormat="1" applyFont="1" applyBorder="1" applyAlignment="1">
      <alignment horizontal="right" vertical="center" indent="1"/>
    </xf>
    <xf numFmtId="0" fontId="7" fillId="6" borderId="33" xfId="19" applyFill="1" applyBorder="1">
      <alignment horizontal="right" vertical="center" wrapText="1" indent="1" readingOrder="2"/>
    </xf>
    <xf numFmtId="0" fontId="21" fillId="6" borderId="34" xfId="12" applyFont="1" applyFill="1" applyBorder="1" applyAlignment="1">
      <alignment horizontal="center" vertical="center" wrapText="1" readingOrder="1"/>
    </xf>
    <xf numFmtId="1" fontId="21" fillId="6" borderId="34" xfId="0" applyNumberFormat="1" applyFont="1" applyFill="1" applyBorder="1" applyAlignment="1">
      <alignment horizontal="right" vertical="center" indent="1"/>
    </xf>
    <xf numFmtId="0" fontId="43" fillId="0" borderId="0" xfId="0" applyFont="1"/>
    <xf numFmtId="0" fontId="21" fillId="5" borderId="34" xfId="12" applyFont="1" applyFill="1" applyBorder="1" applyAlignment="1">
      <alignment horizontal="center" vertical="center" wrapText="1" readingOrder="1"/>
    </xf>
    <xf numFmtId="3" fontId="0" fillId="0" borderId="0" xfId="0" applyNumberFormat="1"/>
    <xf numFmtId="0" fontId="10" fillId="0" borderId="0" xfId="0" applyFont="1" applyAlignment="1">
      <alignment horizontal="center"/>
    </xf>
    <xf numFmtId="0" fontId="12" fillId="0" borderId="0" xfId="0" applyFont="1" applyAlignment="1">
      <alignment vertical="center"/>
    </xf>
    <xf numFmtId="0" fontId="7" fillId="0" borderId="0" xfId="0" applyFont="1" applyAlignment="1">
      <alignment horizontal="center" vertical="center"/>
    </xf>
    <xf numFmtId="0" fontId="44" fillId="0" borderId="0" xfId="0" applyFont="1" applyAlignment="1">
      <alignment vertical="center"/>
    </xf>
    <xf numFmtId="0" fontId="10" fillId="0" borderId="0" xfId="0" applyFont="1" applyAlignment="1">
      <alignment horizontal="center" vertical="center"/>
    </xf>
    <xf numFmtId="0" fontId="7" fillId="0" borderId="0" xfId="0" applyFont="1" applyAlignment="1">
      <alignment vertical="top"/>
    </xf>
    <xf numFmtId="0" fontId="45" fillId="0" borderId="0" xfId="0" applyFont="1" applyAlignment="1">
      <alignment vertical="top"/>
    </xf>
    <xf numFmtId="0" fontId="7" fillId="0" borderId="0" xfId="0" applyFont="1" applyAlignment="1">
      <alignment horizontal="right" vertical="center" wrapText="1" readingOrder="2"/>
    </xf>
    <xf numFmtId="0" fontId="3" fillId="0" borderId="0" xfId="0" applyFont="1" applyAlignment="1">
      <alignment horizontal="left" vertical="center" wrapText="1"/>
    </xf>
    <xf numFmtId="0" fontId="23" fillId="4" borderId="19" xfId="17" applyFont="1" applyFill="1" applyBorder="1" applyAlignment="1">
      <alignment horizontal="center" vertical="center"/>
    </xf>
    <xf numFmtId="0" fontId="7" fillId="0" borderId="0" xfId="10" applyFont="1" applyAlignment="1">
      <alignment horizontal="center" vertical="center"/>
    </xf>
    <xf numFmtId="0" fontId="3" fillId="0" borderId="0" xfId="10" applyAlignment="1">
      <alignment horizontal="left" vertical="center"/>
    </xf>
    <xf numFmtId="1" fontId="21" fillId="0" borderId="0" xfId="10" applyNumberFormat="1" applyFont="1" applyAlignment="1">
      <alignment horizontal="left" vertical="center"/>
    </xf>
    <xf numFmtId="1" fontId="21" fillId="0" borderId="0" xfId="10" applyNumberFormat="1" applyFont="1" applyAlignment="1">
      <alignment horizontal="center" vertical="center"/>
    </xf>
    <xf numFmtId="0" fontId="21" fillId="0" borderId="0" xfId="13" applyFont="1" applyAlignment="1">
      <alignment horizontal="right" vertical="center" readingOrder="2"/>
    </xf>
    <xf numFmtId="0" fontId="22" fillId="0" borderId="0" xfId="10" applyFont="1" applyAlignment="1">
      <alignment horizontal="left"/>
    </xf>
    <xf numFmtId="3" fontId="3" fillId="0" borderId="0" xfId="10" applyNumberFormat="1"/>
    <xf numFmtId="0" fontId="21" fillId="2" borderId="0" xfId="6" applyFont="1" applyBorder="1">
      <alignment horizontal="center" vertical="center" wrapText="1"/>
    </xf>
    <xf numFmtId="0" fontId="21" fillId="4" borderId="20" xfId="0" applyFont="1" applyFill="1" applyBorder="1" applyAlignment="1">
      <alignment horizontal="center" wrapText="1"/>
    </xf>
    <xf numFmtId="3" fontId="3" fillId="0" borderId="0" xfId="10" applyNumberFormat="1" applyAlignment="1">
      <alignment vertical="center"/>
    </xf>
    <xf numFmtId="0" fontId="19" fillId="0" borderId="32" xfId="0" applyFont="1" applyBorder="1" applyAlignment="1">
      <alignment horizontal="left" vertical="center" wrapText="1" indent="1"/>
    </xf>
    <xf numFmtId="0" fontId="19" fillId="4" borderId="35" xfId="0" applyFont="1" applyFill="1" applyBorder="1" applyAlignment="1">
      <alignment horizontal="left" vertical="center" wrapText="1" indent="1"/>
    </xf>
    <xf numFmtId="0" fontId="19" fillId="0" borderId="35" xfId="0" applyFont="1" applyBorder="1" applyAlignment="1">
      <alignment horizontal="left" vertical="center" wrapText="1" indent="1"/>
    </xf>
    <xf numFmtId="0" fontId="19" fillId="0" borderId="40" xfId="0" applyFont="1" applyBorder="1" applyAlignment="1">
      <alignment horizontal="left" vertical="center" wrapText="1" indent="1"/>
    </xf>
    <xf numFmtId="0" fontId="21" fillId="0" borderId="33" xfId="0" applyFont="1" applyBorder="1" applyAlignment="1">
      <alignment horizontal="right" vertical="center" wrapText="1" indent="1"/>
    </xf>
    <xf numFmtId="0" fontId="21" fillId="4" borderId="33" xfId="0" applyFont="1" applyFill="1" applyBorder="1" applyAlignment="1">
      <alignment horizontal="right" vertical="center" wrapText="1" indent="1"/>
    </xf>
    <xf numFmtId="0" fontId="21" fillId="0" borderId="38" xfId="0" applyFont="1" applyBorder="1" applyAlignment="1">
      <alignment horizontal="right" vertical="center" wrapText="1" indent="1"/>
    </xf>
    <xf numFmtId="0" fontId="21" fillId="0" borderId="30" xfId="0" applyFont="1" applyBorder="1" applyAlignment="1">
      <alignment horizontal="right" vertical="center" wrapText="1" indent="1"/>
    </xf>
    <xf numFmtId="0" fontId="21" fillId="4" borderId="41" xfId="0" applyFont="1" applyFill="1" applyBorder="1" applyAlignment="1">
      <alignment horizontal="center" vertical="center" wrapText="1"/>
    </xf>
    <xf numFmtId="0" fontId="21" fillId="4" borderId="23" xfId="0" applyFont="1" applyFill="1" applyBorder="1" applyAlignment="1">
      <alignment horizontal="center" vertical="center" wrapText="1" readingOrder="1"/>
    </xf>
    <xf numFmtId="0" fontId="23" fillId="4" borderId="42" xfId="0" applyFont="1" applyFill="1" applyBorder="1" applyAlignment="1">
      <alignment horizontal="center" vertical="center" wrapText="1"/>
    </xf>
    <xf numFmtId="0" fontId="7" fillId="4" borderId="33" xfId="0" applyFont="1" applyFill="1" applyBorder="1" applyAlignment="1">
      <alignment horizontal="right" vertical="center"/>
    </xf>
    <xf numFmtId="0" fontId="21" fillId="4" borderId="35" xfId="0" applyFont="1" applyFill="1" applyBorder="1" applyAlignment="1">
      <alignment vertical="center" wrapText="1"/>
    </xf>
    <xf numFmtId="0" fontId="7" fillId="0" borderId="33" xfId="0" applyFont="1" applyBorder="1" applyAlignment="1">
      <alignment horizontal="right" vertical="center" readingOrder="2"/>
    </xf>
    <xf numFmtId="0" fontId="21" fillId="0" borderId="35" xfId="0" applyFont="1" applyBorder="1" applyAlignment="1">
      <alignment vertical="center" wrapText="1"/>
    </xf>
    <xf numFmtId="0" fontId="36" fillId="4" borderId="33" xfId="0" applyFont="1" applyFill="1" applyBorder="1" applyAlignment="1">
      <alignment horizontal="center" vertical="center" wrapText="1"/>
    </xf>
    <xf numFmtId="0" fontId="7" fillId="4" borderId="35" xfId="0" applyFont="1" applyFill="1" applyBorder="1" applyAlignment="1">
      <alignment horizontal="center" vertical="center" wrapText="1"/>
    </xf>
    <xf numFmtId="0" fontId="7" fillId="0" borderId="33" xfId="0" applyFont="1" applyBorder="1" applyAlignment="1">
      <alignment horizontal="right" vertical="center" wrapText="1"/>
    </xf>
    <xf numFmtId="0" fontId="21" fillId="0" borderId="35" xfId="0" applyFont="1" applyBorder="1" applyAlignment="1">
      <alignment horizontal="left" vertical="center" wrapText="1"/>
    </xf>
    <xf numFmtId="0" fontId="7" fillId="4" borderId="33" xfId="0" applyFont="1" applyFill="1" applyBorder="1" applyAlignment="1">
      <alignment horizontal="right" vertical="center" wrapText="1"/>
    </xf>
    <xf numFmtId="0" fontId="21" fillId="4" borderId="35" xfId="0" applyFont="1" applyFill="1" applyBorder="1"/>
    <xf numFmtId="0" fontId="21" fillId="4" borderId="35" xfId="0" applyFont="1" applyFill="1" applyBorder="1" applyAlignment="1">
      <alignment wrapText="1"/>
    </xf>
    <xf numFmtId="0" fontId="3" fillId="0" borderId="31" xfId="0" applyFont="1" applyBorder="1" applyAlignment="1">
      <alignment horizontal="center" vertical="center"/>
    </xf>
    <xf numFmtId="0" fontId="3" fillId="4" borderId="34" xfId="0" applyFont="1" applyFill="1" applyBorder="1" applyAlignment="1">
      <alignment horizontal="center" vertical="center"/>
    </xf>
    <xf numFmtId="0" fontId="3" fillId="0" borderId="34" xfId="0" applyFont="1" applyBorder="1" applyAlignment="1">
      <alignment horizontal="center" vertical="center"/>
    </xf>
    <xf numFmtId="0" fontId="3" fillId="0" borderId="39" xfId="0" applyFont="1" applyBorder="1" applyAlignment="1">
      <alignment horizontal="center" vertical="center"/>
    </xf>
    <xf numFmtId="0" fontId="21" fillId="0" borderId="0" xfId="10" applyFont="1" applyAlignment="1">
      <alignment readingOrder="2"/>
    </xf>
    <xf numFmtId="0" fontId="32" fillId="0" borderId="0" xfId="10" applyFont="1" applyAlignment="1">
      <alignment vertical="center" readingOrder="2"/>
    </xf>
    <xf numFmtId="0" fontId="3" fillId="0" borderId="0" xfId="10" applyAlignment="1">
      <alignment vertical="center" wrapText="1"/>
    </xf>
    <xf numFmtId="0" fontId="7" fillId="2" borderId="0" xfId="19" applyBorder="1" applyAlignment="1">
      <alignment horizontal="center" vertical="center" wrapText="1" readingOrder="2"/>
    </xf>
    <xf numFmtId="0" fontId="3" fillId="0" borderId="0" xfId="10" applyAlignment="1">
      <alignment horizontal="right" wrapText="1" readingOrder="2"/>
    </xf>
    <xf numFmtId="1" fontId="21" fillId="0" borderId="0" xfId="0" applyNumberFormat="1" applyFont="1" applyAlignment="1">
      <alignment horizontal="center" vertical="center"/>
    </xf>
    <xf numFmtId="3" fontId="21" fillId="3" borderId="15" xfId="20" applyNumberFormat="1" applyFont="1" applyFill="1" applyBorder="1">
      <alignment horizontal="right" vertical="center" indent="1"/>
    </xf>
    <xf numFmtId="3" fontId="21" fillId="3" borderId="14" xfId="20" applyNumberFormat="1" applyFont="1" applyFill="1" applyBorder="1">
      <alignment horizontal="right" vertical="center" indent="1"/>
    </xf>
    <xf numFmtId="3" fontId="21" fillId="4" borderId="14" xfId="20" applyNumberFormat="1" applyFont="1" applyFill="1" applyBorder="1">
      <alignment horizontal="right" vertical="center" indent="1"/>
    </xf>
    <xf numFmtId="3" fontId="21" fillId="3" borderId="17" xfId="20" applyNumberFormat="1" applyFont="1" applyFill="1" applyBorder="1">
      <alignment horizontal="right" vertical="center" indent="1"/>
    </xf>
    <xf numFmtId="1" fontId="8" fillId="0" borderId="0" xfId="0" applyNumberFormat="1" applyFont="1" applyAlignment="1">
      <alignment horizontal="center" vertical="center"/>
    </xf>
    <xf numFmtId="3" fontId="21" fillId="3" borderId="18" xfId="20" applyNumberFormat="1" applyFont="1" applyFill="1" applyBorder="1">
      <alignment horizontal="right" vertical="center" indent="1"/>
    </xf>
    <xf numFmtId="0" fontId="9" fillId="0" borderId="0" xfId="0" applyFont="1"/>
    <xf numFmtId="0" fontId="3" fillId="0" borderId="0" xfId="0" applyFont="1" applyAlignment="1">
      <alignment horizontal="center"/>
    </xf>
    <xf numFmtId="0" fontId="46" fillId="0" borderId="0" xfId="0" applyFont="1" applyAlignment="1">
      <alignment horizontal="centerContinuous" vertical="center"/>
    </xf>
    <xf numFmtId="0" fontId="9" fillId="0" borderId="0" xfId="0" applyFont="1" applyAlignment="1">
      <alignment horizontal="centerContinuous" vertical="center"/>
    </xf>
    <xf numFmtId="0" fontId="46" fillId="0" borderId="0" xfId="0" applyFont="1" applyAlignment="1">
      <alignment vertical="center"/>
    </xf>
    <xf numFmtId="49" fontId="47" fillId="0" borderId="0" xfId="0" applyNumberFormat="1" applyFont="1" applyAlignment="1">
      <alignment vertical="center"/>
    </xf>
    <xf numFmtId="3" fontId="21" fillId="4" borderId="19" xfId="17" applyNumberFormat="1" applyFont="1" applyFill="1" applyBorder="1" applyAlignment="1">
      <alignment horizontal="right" vertical="center" indent="1"/>
    </xf>
    <xf numFmtId="0" fontId="23" fillId="0" borderId="0" xfId="14" applyFont="1">
      <alignment horizontal="left" vertical="center"/>
    </xf>
    <xf numFmtId="0" fontId="3" fillId="3" borderId="0" xfId="0" applyFont="1" applyFill="1" applyAlignment="1">
      <alignment vertical="center"/>
    </xf>
    <xf numFmtId="0" fontId="3" fillId="0" borderId="0" xfId="0" applyFont="1" applyAlignment="1">
      <alignment horizontal="right" vertical="center" wrapText="1"/>
    </xf>
    <xf numFmtId="1" fontId="21" fillId="0" borderId="0" xfId="0" applyNumberFormat="1" applyFont="1" applyAlignment="1">
      <alignment horizontal="left" vertical="center"/>
    </xf>
    <xf numFmtId="0" fontId="12" fillId="0" borderId="0" xfId="10" applyFont="1" applyAlignment="1">
      <alignment vertical="center"/>
    </xf>
    <xf numFmtId="0" fontId="22" fillId="0" borderId="0" xfId="0" applyFont="1" applyAlignment="1">
      <alignment horizontal="right" vertical="center" readingOrder="2"/>
    </xf>
    <xf numFmtId="0" fontId="23" fillId="0" borderId="0" xfId="0" applyFont="1"/>
    <xf numFmtId="1" fontId="8" fillId="0" borderId="0" xfId="10" applyNumberFormat="1" applyFont="1" applyAlignment="1">
      <alignment horizontal="left" vertical="center"/>
    </xf>
    <xf numFmtId="1" fontId="8" fillId="0" borderId="0" xfId="10" applyNumberFormat="1" applyFont="1" applyAlignment="1">
      <alignment horizontal="center" vertical="center"/>
    </xf>
    <xf numFmtId="0" fontId="9" fillId="0" borderId="0" xfId="10" applyFont="1" applyAlignment="1">
      <alignment horizontal="left" vertical="center"/>
    </xf>
    <xf numFmtId="0" fontId="9" fillId="0" borderId="0" xfId="10" applyFont="1"/>
    <xf numFmtId="0" fontId="3" fillId="0" borderId="34" xfId="20" applyFont="1" applyBorder="1">
      <alignment horizontal="right" vertical="center" indent="1"/>
    </xf>
    <xf numFmtId="0" fontId="3" fillId="4" borderId="34" xfId="20" applyFont="1" applyFill="1" applyBorder="1">
      <alignment horizontal="right" vertical="center" indent="1"/>
    </xf>
    <xf numFmtId="0" fontId="21" fillId="0" borderId="31" xfId="20" applyFont="1" applyBorder="1">
      <alignment horizontal="right" vertical="center" indent="1"/>
    </xf>
    <xf numFmtId="0" fontId="42" fillId="3" borderId="18" xfId="12" applyFont="1" applyFill="1" applyBorder="1" applyAlignment="1">
      <alignment horizontal="right" vertical="center" wrapText="1" indent="2" readingOrder="1"/>
    </xf>
    <xf numFmtId="3" fontId="0" fillId="4" borderId="34" xfId="0" applyNumberFormat="1" applyFill="1" applyBorder="1" applyAlignment="1">
      <alignment horizontal="right" vertical="center" indent="1"/>
    </xf>
    <xf numFmtId="3" fontId="3" fillId="0" borderId="18" xfId="10" applyNumberFormat="1" applyBorder="1" applyAlignment="1">
      <alignment horizontal="right" vertical="center" indent="1"/>
    </xf>
    <xf numFmtId="0" fontId="21" fillId="0" borderId="0" xfId="10" applyFont="1" applyAlignment="1">
      <alignment horizontal="center" vertical="center" readingOrder="2"/>
    </xf>
    <xf numFmtId="3" fontId="21" fillId="3" borderId="16" xfId="20" applyNumberFormat="1" applyFont="1" applyFill="1" applyBorder="1">
      <alignment horizontal="right" vertical="center" indent="1"/>
    </xf>
    <xf numFmtId="0" fontId="21" fillId="0" borderId="0" xfId="10" applyFont="1" applyAlignment="1">
      <alignment vertical="center" readingOrder="2"/>
    </xf>
    <xf numFmtId="0" fontId="21" fillId="3" borderId="33" xfId="0" applyFont="1" applyFill="1" applyBorder="1" applyAlignment="1">
      <alignment horizontal="right" vertical="center" wrapText="1" indent="1"/>
    </xf>
    <xf numFmtId="0" fontId="3" fillId="3" borderId="34" xfId="0" applyFont="1" applyFill="1" applyBorder="1" applyAlignment="1">
      <alignment horizontal="center" vertical="center"/>
    </xf>
    <xf numFmtId="0" fontId="19" fillId="3" borderId="35" xfId="0" applyFont="1" applyFill="1" applyBorder="1" applyAlignment="1">
      <alignment horizontal="left" vertical="center" wrapText="1" indent="1"/>
    </xf>
    <xf numFmtId="0" fontId="7" fillId="3" borderId="33" xfId="0" applyFont="1" applyFill="1" applyBorder="1" applyAlignment="1">
      <alignment horizontal="right" vertical="center"/>
    </xf>
    <xf numFmtId="0" fontId="21" fillId="3" borderId="35" xfId="0" applyFont="1" applyFill="1" applyBorder="1" applyAlignment="1">
      <alignment vertical="center" wrapText="1"/>
    </xf>
    <xf numFmtId="0" fontId="3" fillId="4" borderId="44" xfId="20" applyFont="1" applyFill="1" applyBorder="1">
      <alignment horizontal="right" vertical="center" indent="1"/>
    </xf>
    <xf numFmtId="0" fontId="21" fillId="4" borderId="44" xfId="20" applyFont="1" applyFill="1" applyBorder="1">
      <alignment horizontal="right" vertical="center" indent="1"/>
    </xf>
    <xf numFmtId="0" fontId="3" fillId="0" borderId="45" xfId="20" applyFont="1" applyBorder="1">
      <alignment horizontal="right" vertical="center" indent="1"/>
    </xf>
    <xf numFmtId="0" fontId="21" fillId="0" borderId="45" xfId="20" applyFont="1" applyBorder="1">
      <alignment horizontal="right" vertical="center" indent="1"/>
    </xf>
    <xf numFmtId="0" fontId="3" fillId="0" borderId="44" xfId="20" applyFont="1" applyBorder="1">
      <alignment horizontal="right" vertical="center" indent="1"/>
    </xf>
    <xf numFmtId="0" fontId="21" fillId="0" borderId="44" xfId="20" applyFont="1" applyBorder="1">
      <alignment horizontal="right" vertical="center" indent="1"/>
    </xf>
    <xf numFmtId="3" fontId="3" fillId="0" borderId="0" xfId="10" applyNumberFormat="1" applyAlignment="1">
      <alignment vertical="center" wrapText="1"/>
    </xf>
    <xf numFmtId="0" fontId="7" fillId="0" borderId="0" xfId="10" applyFont="1" applyAlignment="1">
      <alignment horizontal="right" vertical="center"/>
    </xf>
    <xf numFmtId="0" fontId="12" fillId="0" borderId="0" xfId="10" applyFont="1" applyAlignment="1">
      <alignment horizontal="left" vertical="center"/>
    </xf>
    <xf numFmtId="0" fontId="7" fillId="0" borderId="0" xfId="10" applyFont="1" applyAlignment="1">
      <alignment horizontal="left" vertical="center"/>
    </xf>
    <xf numFmtId="0" fontId="48" fillId="0" borderId="0" xfId="10" applyFont="1" applyAlignment="1">
      <alignment vertical="center"/>
    </xf>
    <xf numFmtId="3" fontId="3" fillId="0" borderId="0" xfId="0" applyNumberFormat="1" applyFont="1" applyAlignment="1">
      <alignment vertical="center"/>
    </xf>
    <xf numFmtId="0" fontId="50" fillId="0" borderId="0" xfId="0" applyFont="1"/>
    <xf numFmtId="0" fontId="52" fillId="0" borderId="0" xfId="11" applyFont="1"/>
    <xf numFmtId="0" fontId="52" fillId="0" borderId="0" xfId="0" applyFont="1" applyAlignment="1">
      <alignment vertical="center"/>
    </xf>
    <xf numFmtId="0" fontId="7" fillId="3" borderId="0" xfId="15" applyFill="1">
      <alignment horizontal="right" vertical="center"/>
    </xf>
    <xf numFmtId="0" fontId="7" fillId="3" borderId="0" xfId="10" applyFont="1" applyFill="1" applyAlignment="1">
      <alignment horizontal="right" vertical="center"/>
    </xf>
    <xf numFmtId="0" fontId="3" fillId="3" borderId="0" xfId="10" applyFill="1" applyAlignment="1">
      <alignment vertical="center"/>
    </xf>
    <xf numFmtId="0" fontId="3" fillId="3" borderId="0" xfId="10" applyFill="1" applyAlignment="1">
      <alignment horizontal="centerContinuous" vertical="center"/>
    </xf>
    <xf numFmtId="0" fontId="12" fillId="3" borderId="0" xfId="10" applyFont="1" applyFill="1" applyAlignment="1">
      <alignment horizontal="left" vertical="center"/>
    </xf>
    <xf numFmtId="0" fontId="21" fillId="3" borderId="0" xfId="16" applyFont="1" applyFill="1">
      <alignment horizontal="left" vertical="center"/>
    </xf>
    <xf numFmtId="0" fontId="3" fillId="0" borderId="0" xfId="10" applyAlignment="1">
      <alignment horizontal="justify" vertical="center"/>
    </xf>
    <xf numFmtId="0" fontId="53" fillId="0" borderId="0" xfId="10" applyFont="1" applyAlignment="1">
      <alignment horizontal="justify" vertical="center"/>
    </xf>
    <xf numFmtId="0" fontId="2" fillId="0" borderId="0" xfId="10" applyFont="1" applyAlignment="1">
      <alignment horizontal="left" vertical="center" wrapText="1" indent="1"/>
    </xf>
    <xf numFmtId="0" fontId="54" fillId="0" borderId="0" xfId="10" applyFont="1" applyAlignment="1">
      <alignment horizontal="right" vertical="center" wrapText="1" indent="1" readingOrder="2"/>
    </xf>
    <xf numFmtId="0" fontId="4" fillId="0" borderId="0" xfId="10" applyFont="1" applyAlignment="1">
      <alignment vertical="top"/>
    </xf>
    <xf numFmtId="0" fontId="10" fillId="0" borderId="0" xfId="10" applyFont="1" applyAlignment="1">
      <alignment vertical="top"/>
    </xf>
    <xf numFmtId="0" fontId="31" fillId="0" borderId="0" xfId="10" applyFont="1" applyAlignment="1">
      <alignment vertical="center"/>
    </xf>
    <xf numFmtId="0" fontId="55" fillId="0" borderId="0" xfId="10" applyFont="1" applyAlignment="1">
      <alignment horizontal="center" vertical="center"/>
    </xf>
    <xf numFmtId="0" fontId="56" fillId="0" borderId="0" xfId="10" applyFont="1" applyAlignment="1">
      <alignment horizontal="center" vertical="center"/>
    </xf>
    <xf numFmtId="0" fontId="21" fillId="4" borderId="34" xfId="20" applyFont="1" applyFill="1" applyBorder="1">
      <alignment horizontal="right" vertical="center" indent="1"/>
    </xf>
    <xf numFmtId="0" fontId="21" fillId="3" borderId="15" xfId="19" applyFont="1" applyFill="1" applyBorder="1">
      <alignment horizontal="right" vertical="center" wrapText="1" indent="1" readingOrder="2"/>
    </xf>
    <xf numFmtId="0" fontId="21" fillId="4" borderId="19" xfId="17" applyFont="1" applyFill="1" applyBorder="1" applyAlignment="1">
      <alignment horizontal="center" vertical="center"/>
    </xf>
    <xf numFmtId="49" fontId="1" fillId="0" borderId="0" xfId="10" applyNumberFormat="1" applyFont="1" applyAlignment="1">
      <alignment horizontal="left" vertical="center" wrapText="1" indent="1"/>
    </xf>
    <xf numFmtId="49" fontId="54" fillId="0" borderId="0" xfId="10" applyNumberFormat="1" applyFont="1" applyAlignment="1">
      <alignment horizontal="right" vertical="center" wrapText="1" indent="1" readingOrder="2"/>
    </xf>
    <xf numFmtId="0" fontId="19" fillId="0" borderId="0" xfId="10" applyFont="1" applyAlignment="1">
      <alignment horizontal="left" vertical="center"/>
    </xf>
    <xf numFmtId="1" fontId="8" fillId="0" borderId="0" xfId="0" applyNumberFormat="1" applyFont="1" applyAlignment="1">
      <alignment horizontal="center" vertical="center" wrapText="1"/>
    </xf>
    <xf numFmtId="0" fontId="9" fillId="0" borderId="0" xfId="0" applyFont="1" applyAlignment="1">
      <alignment horizontal="right" vertical="center"/>
    </xf>
    <xf numFmtId="0" fontId="59" fillId="4" borderId="45" xfId="0" applyFont="1" applyFill="1" applyBorder="1" applyAlignment="1">
      <alignment horizontal="center" wrapText="1"/>
    </xf>
    <xf numFmtId="0" fontId="23" fillId="4" borderId="50" xfId="0" applyFont="1" applyFill="1" applyBorder="1" applyAlignment="1">
      <alignment horizontal="center" vertical="top" wrapText="1"/>
    </xf>
    <xf numFmtId="3" fontId="21" fillId="4" borderId="34" xfId="0" applyNumberFormat="1" applyFont="1" applyFill="1" applyBorder="1" applyAlignment="1">
      <alignment horizontal="right" vertical="center" indent="1"/>
    </xf>
    <xf numFmtId="0" fontId="3" fillId="0" borderId="0" xfId="0" applyFont="1" applyAlignment="1">
      <alignment wrapText="1"/>
    </xf>
    <xf numFmtId="3" fontId="3" fillId="3" borderId="37" xfId="10" applyNumberFormat="1" applyFill="1" applyBorder="1" applyAlignment="1">
      <alignment horizontal="right" vertical="center" indent="1"/>
    </xf>
    <xf numFmtId="3" fontId="21" fillId="3" borderId="37" xfId="10" applyNumberFormat="1" applyFont="1" applyFill="1" applyBorder="1" applyAlignment="1">
      <alignment horizontal="right" vertical="center" indent="1"/>
    </xf>
    <xf numFmtId="3" fontId="3" fillId="3" borderId="34" xfId="10" applyNumberFormat="1" applyFill="1" applyBorder="1" applyAlignment="1">
      <alignment horizontal="right" vertical="center" indent="1"/>
    </xf>
    <xf numFmtId="3" fontId="3" fillId="4" borderId="34" xfId="20" applyNumberFormat="1" applyFont="1" applyFill="1" applyBorder="1">
      <alignment horizontal="right" vertical="center" indent="1"/>
    </xf>
    <xf numFmtId="3" fontId="21" fillId="4" borderId="34" xfId="20" applyNumberFormat="1" applyFont="1" applyFill="1" applyBorder="1">
      <alignment horizontal="right" vertical="center" indent="1"/>
    </xf>
    <xf numFmtId="3" fontId="3" fillId="3" borderId="34" xfId="20" applyNumberFormat="1" applyFont="1" applyFill="1" applyBorder="1">
      <alignment horizontal="right" vertical="center" indent="1"/>
    </xf>
    <xf numFmtId="3" fontId="21" fillId="4" borderId="37" xfId="20" applyNumberFormat="1" applyFont="1" applyFill="1" applyBorder="1">
      <alignment horizontal="right" vertical="center" indent="1"/>
    </xf>
    <xf numFmtId="3" fontId="21" fillId="4" borderId="39" xfId="20" applyNumberFormat="1" applyFont="1" applyFill="1" applyBorder="1">
      <alignment horizontal="right" vertical="center" indent="1"/>
    </xf>
    <xf numFmtId="0" fontId="12" fillId="0" borderId="0" xfId="10" applyFont="1" applyAlignment="1">
      <alignment horizontal="right" vertical="center"/>
    </xf>
    <xf numFmtId="0" fontId="7" fillId="6" borderId="0" xfId="19" applyFill="1" applyBorder="1">
      <alignment horizontal="right" vertical="center" wrapText="1" indent="1" readingOrder="2"/>
    </xf>
    <xf numFmtId="0" fontId="21" fillId="6" borderId="0" xfId="12" applyFont="1" applyFill="1" applyAlignment="1">
      <alignment horizontal="center" vertical="center" wrapText="1" readingOrder="1"/>
    </xf>
    <xf numFmtId="1" fontId="21" fillId="6" borderId="0" xfId="0" applyNumberFormat="1" applyFont="1" applyFill="1" applyAlignment="1">
      <alignment horizontal="right" vertical="center" indent="1"/>
    </xf>
    <xf numFmtId="0" fontId="61" fillId="6" borderId="0" xfId="19" applyFont="1" applyFill="1" applyBorder="1">
      <alignment horizontal="right" vertical="center" wrapText="1" indent="1" readingOrder="2"/>
    </xf>
    <xf numFmtId="0" fontId="62" fillId="0" borderId="0" xfId="10" applyFont="1"/>
    <xf numFmtId="0" fontId="43" fillId="0" borderId="0" xfId="10" applyFont="1"/>
    <xf numFmtId="1" fontId="14" fillId="0" borderId="0" xfId="0" applyNumberFormat="1" applyFont="1" applyAlignment="1">
      <alignment vertical="center"/>
    </xf>
    <xf numFmtId="1" fontId="0" fillId="0" borderId="0" xfId="0" applyNumberFormat="1"/>
    <xf numFmtId="0" fontId="0" fillId="0" borderId="0" xfId="0" applyAlignment="1">
      <alignment vertical="center"/>
    </xf>
    <xf numFmtId="0" fontId="16" fillId="8" borderId="0" xfId="10" applyFont="1" applyFill="1"/>
    <xf numFmtId="3" fontId="24" fillId="0" borderId="0" xfId="0" applyNumberFormat="1" applyFont="1" applyAlignment="1">
      <alignment horizontal="right"/>
    </xf>
    <xf numFmtId="0" fontId="23" fillId="0" borderId="34" xfId="18" applyFont="1" applyBorder="1" applyAlignment="1">
      <alignment horizontal="center" vertical="center"/>
    </xf>
    <xf numFmtId="0" fontId="23" fillId="4" borderId="34" xfId="18" applyFont="1" applyFill="1" applyBorder="1" applyAlignment="1">
      <alignment horizontal="center" vertical="center"/>
    </xf>
    <xf numFmtId="0" fontId="23" fillId="4" borderId="39" xfId="18" applyFont="1" applyFill="1" applyBorder="1" applyAlignment="1">
      <alignment horizontal="center" vertical="center"/>
    </xf>
    <xf numFmtId="0" fontId="23" fillId="4" borderId="37" xfId="18" applyFont="1" applyFill="1" applyBorder="1" applyAlignment="1">
      <alignment horizontal="center" vertical="center"/>
    </xf>
    <xf numFmtId="3" fontId="3" fillId="3" borderId="31" xfId="20" applyNumberFormat="1" applyFont="1" applyFill="1" applyBorder="1">
      <alignment horizontal="right" vertical="center" indent="1"/>
    </xf>
    <xf numFmtId="0" fontId="23" fillId="0" borderId="31" xfId="18" applyFont="1" applyBorder="1" applyAlignment="1">
      <alignment horizontal="center" vertical="center"/>
    </xf>
    <xf numFmtId="3" fontId="3" fillId="4" borderId="36" xfId="20" applyNumberFormat="1" applyFont="1" applyFill="1" applyBorder="1">
      <alignment horizontal="right" vertical="center" indent="1"/>
    </xf>
    <xf numFmtId="0" fontId="23" fillId="4" borderId="36" xfId="18" applyFont="1" applyFill="1" applyBorder="1" applyAlignment="1">
      <alignment horizontal="center" vertical="center"/>
    </xf>
    <xf numFmtId="0" fontId="21" fillId="4" borderId="45" xfId="10" applyFont="1" applyFill="1" applyBorder="1" applyAlignment="1">
      <alignment horizontal="center" wrapText="1" readingOrder="1"/>
    </xf>
    <xf numFmtId="0" fontId="23" fillId="4" borderId="50" xfId="10" applyFont="1" applyFill="1" applyBorder="1" applyAlignment="1">
      <alignment horizontal="center" vertical="top" wrapText="1" readingOrder="1"/>
    </xf>
    <xf numFmtId="3" fontId="21" fillId="3" borderId="34" xfId="10" applyNumberFormat="1" applyFont="1" applyFill="1" applyBorder="1" applyAlignment="1">
      <alignment horizontal="right" vertical="center" indent="1"/>
    </xf>
    <xf numFmtId="3" fontId="21" fillId="3" borderId="39" xfId="10" applyNumberFormat="1" applyFont="1" applyFill="1" applyBorder="1" applyAlignment="1">
      <alignment horizontal="right" vertical="center" indent="1"/>
    </xf>
    <xf numFmtId="3" fontId="3" fillId="3" borderId="37" xfId="20" applyNumberFormat="1" applyFont="1" applyFill="1" applyBorder="1">
      <alignment horizontal="right" vertical="center" indent="1"/>
    </xf>
    <xf numFmtId="3" fontId="21" fillId="3" borderId="37" xfId="20" applyNumberFormat="1" applyFont="1" applyFill="1" applyBorder="1">
      <alignment horizontal="right" vertical="center" indent="1"/>
    </xf>
    <xf numFmtId="3" fontId="21" fillId="3" borderId="34" xfId="20" applyNumberFormat="1" applyFont="1" applyFill="1" applyBorder="1">
      <alignment horizontal="right" vertical="center" indent="1"/>
    </xf>
    <xf numFmtId="3" fontId="3" fillId="4" borderId="39" xfId="20" applyNumberFormat="1" applyFont="1" applyFill="1" applyBorder="1">
      <alignment horizontal="right" vertical="center" indent="1"/>
    </xf>
    <xf numFmtId="3" fontId="21" fillId="3" borderId="34" xfId="17" applyNumberFormat="1" applyFont="1" applyFill="1" applyBorder="1" applyAlignment="1">
      <alignment horizontal="right" vertical="center" indent="1"/>
    </xf>
    <xf numFmtId="3" fontId="21" fillId="3" borderId="39" xfId="17" applyNumberFormat="1" applyFont="1" applyFill="1" applyBorder="1" applyAlignment="1">
      <alignment horizontal="right" vertical="center" indent="1"/>
    </xf>
    <xf numFmtId="0" fontId="21" fillId="4" borderId="44" xfId="0" applyFont="1" applyFill="1" applyBorder="1" applyAlignment="1">
      <alignment horizontal="center"/>
    </xf>
    <xf numFmtId="0" fontId="23" fillId="4" borderId="44" xfId="0" applyFont="1" applyFill="1" applyBorder="1" applyAlignment="1">
      <alignment horizontal="center" vertical="top"/>
    </xf>
    <xf numFmtId="0" fontId="23" fillId="4" borderId="50" xfId="0" applyFont="1" applyFill="1" applyBorder="1" applyAlignment="1">
      <alignment horizontal="center" vertical="top"/>
    </xf>
    <xf numFmtId="3" fontId="21" fillId="3" borderId="61" xfId="17" applyNumberFormat="1" applyFont="1" applyFill="1" applyBorder="1" applyAlignment="1">
      <alignment horizontal="right" vertical="center" indent="1"/>
    </xf>
    <xf numFmtId="0" fontId="23" fillId="3" borderId="61" xfId="21" applyFont="1" applyFill="1" applyBorder="1" applyAlignment="1">
      <alignment horizontal="center" vertical="center" wrapText="1"/>
    </xf>
    <xf numFmtId="3" fontId="21" fillId="3" borderId="62" xfId="17" applyNumberFormat="1" applyFont="1" applyFill="1" applyBorder="1" applyAlignment="1">
      <alignment horizontal="right" vertical="center" indent="1"/>
    </xf>
    <xf numFmtId="0" fontId="23" fillId="3" borderId="62" xfId="21" applyFont="1" applyFill="1" applyBorder="1" applyAlignment="1">
      <alignment horizontal="center" vertical="center" wrapText="1"/>
    </xf>
    <xf numFmtId="3" fontId="21" fillId="3" borderId="63" xfId="17" applyNumberFormat="1" applyFont="1" applyFill="1" applyBorder="1" applyAlignment="1">
      <alignment horizontal="right" vertical="center" indent="1"/>
    </xf>
    <xf numFmtId="0" fontId="23" fillId="3" borderId="63" xfId="21" applyFont="1" applyFill="1" applyBorder="1" applyAlignment="1">
      <alignment horizontal="center" vertical="center" wrapText="1"/>
    </xf>
    <xf numFmtId="0" fontId="3" fillId="0" borderId="43" xfId="10" applyBorder="1"/>
    <xf numFmtId="0" fontId="21" fillId="4" borderId="45" xfId="0" applyFont="1" applyFill="1" applyBorder="1" applyAlignment="1">
      <alignment horizontal="center"/>
    </xf>
    <xf numFmtId="3" fontId="21" fillId="4" borderId="36" xfId="20" applyNumberFormat="1" applyFont="1" applyFill="1" applyBorder="1">
      <alignment horizontal="right" vertical="center" indent="1"/>
    </xf>
    <xf numFmtId="3" fontId="21" fillId="3" borderId="37" xfId="17" applyNumberFormat="1" applyFont="1" applyFill="1" applyBorder="1" applyAlignment="1">
      <alignment horizontal="right" vertical="center" indent="1"/>
    </xf>
    <xf numFmtId="0" fontId="21" fillId="4" borderId="23" xfId="0" applyFont="1" applyFill="1" applyBorder="1" applyAlignment="1">
      <alignment horizontal="center" vertical="center" wrapText="1"/>
    </xf>
    <xf numFmtId="3" fontId="21" fillId="3" borderId="23" xfId="20" applyNumberFormat="1" applyFont="1" applyFill="1" applyBorder="1">
      <alignment horizontal="right" vertical="center" indent="1"/>
    </xf>
    <xf numFmtId="3" fontId="21" fillId="4" borderId="23" xfId="20" applyNumberFormat="1" applyFont="1" applyFill="1" applyBorder="1">
      <alignment horizontal="right" vertical="center" indent="1"/>
    </xf>
    <xf numFmtId="3" fontId="21" fillId="3" borderId="36" xfId="20" applyNumberFormat="1" applyFont="1" applyFill="1" applyBorder="1">
      <alignment horizontal="right" vertical="center" indent="1"/>
    </xf>
    <xf numFmtId="0" fontId="21" fillId="4" borderId="31" xfId="19" applyFont="1" applyFill="1" applyBorder="1">
      <alignment horizontal="right" vertical="center" wrapText="1" indent="1" readingOrder="2"/>
    </xf>
    <xf numFmtId="3" fontId="3" fillId="4" borderId="31" xfId="20" applyNumberFormat="1" applyFont="1" applyFill="1" applyBorder="1">
      <alignment horizontal="right" vertical="center" indent="1"/>
    </xf>
    <xf numFmtId="3" fontId="21" fillId="4" borderId="31" xfId="20" applyNumberFormat="1" applyFont="1" applyFill="1" applyBorder="1">
      <alignment horizontal="right" vertical="center" indent="1"/>
    </xf>
    <xf numFmtId="0" fontId="23" fillId="4" borderId="31" xfId="21" applyFont="1" applyFill="1" applyBorder="1">
      <alignment horizontal="left" vertical="center" wrapText="1" indent="1"/>
    </xf>
    <xf numFmtId="3" fontId="21" fillId="3" borderId="31" xfId="20" applyNumberFormat="1" applyFont="1" applyFill="1" applyBorder="1">
      <alignment horizontal="right" vertical="center" indent="1"/>
    </xf>
    <xf numFmtId="3" fontId="3" fillId="3" borderId="36" xfId="20" applyNumberFormat="1" applyFont="1" applyFill="1" applyBorder="1">
      <alignment horizontal="right" vertical="center" indent="1"/>
    </xf>
    <xf numFmtId="0" fontId="21" fillId="4" borderId="23" xfId="19" applyFont="1" applyFill="1" applyBorder="1">
      <alignment horizontal="right" vertical="center" wrapText="1" indent="1" readingOrder="2"/>
    </xf>
    <xf numFmtId="0" fontId="23" fillId="4" borderId="23" xfId="21" applyFont="1" applyFill="1" applyBorder="1">
      <alignment horizontal="left" vertical="center" wrapText="1" indent="1"/>
    </xf>
    <xf numFmtId="0" fontId="21" fillId="4" borderId="44" xfId="0" applyFont="1" applyFill="1" applyBorder="1" applyAlignment="1">
      <alignment horizontal="center" wrapText="1"/>
    </xf>
    <xf numFmtId="3" fontId="21" fillId="4" borderId="34" xfId="10" applyNumberFormat="1" applyFont="1" applyFill="1" applyBorder="1" applyAlignment="1">
      <alignment horizontal="right" vertical="center" indent="1"/>
    </xf>
    <xf numFmtId="3" fontId="3" fillId="4" borderId="34" xfId="10" applyNumberFormat="1" applyFill="1" applyBorder="1" applyAlignment="1">
      <alignment horizontal="right" vertical="center" indent="1"/>
    </xf>
    <xf numFmtId="3" fontId="21" fillId="3" borderId="31" xfId="10" applyNumberFormat="1" applyFont="1" applyFill="1" applyBorder="1" applyAlignment="1">
      <alignment horizontal="right" vertical="center" indent="1"/>
    </xf>
    <xf numFmtId="3" fontId="3" fillId="3" borderId="31" xfId="10" applyNumberFormat="1" applyFill="1" applyBorder="1" applyAlignment="1">
      <alignment horizontal="right" vertical="center" indent="1"/>
    </xf>
    <xf numFmtId="3" fontId="21" fillId="4" borderId="36" xfId="10" applyNumberFormat="1" applyFont="1" applyFill="1" applyBorder="1" applyAlignment="1">
      <alignment horizontal="right" vertical="center" indent="1"/>
    </xf>
    <xf numFmtId="3" fontId="3" fillId="4" borderId="36" xfId="10" applyNumberFormat="1" applyFill="1" applyBorder="1" applyAlignment="1">
      <alignment horizontal="right" vertical="center" indent="1"/>
    </xf>
    <xf numFmtId="3" fontId="21" fillId="3" borderId="23" xfId="10" applyNumberFormat="1" applyFont="1" applyFill="1" applyBorder="1" applyAlignment="1">
      <alignment horizontal="right" vertical="center" indent="1"/>
    </xf>
    <xf numFmtId="0" fontId="21" fillId="3" borderId="34" xfId="11" applyFont="1" applyFill="1" applyBorder="1" applyAlignment="1">
      <alignment horizontal="right" vertical="center" indent="1"/>
    </xf>
    <xf numFmtId="3" fontId="3" fillId="3" borderId="34" xfId="11" applyNumberFormat="1" applyFill="1" applyBorder="1" applyAlignment="1">
      <alignment horizontal="right" vertical="center" indent="1"/>
    </xf>
    <xf numFmtId="0" fontId="23" fillId="3" borderId="34" xfId="11" applyFont="1" applyFill="1" applyBorder="1" applyAlignment="1">
      <alignment horizontal="left" vertical="center" indent="1"/>
    </xf>
    <xf numFmtId="0" fontId="21" fillId="4" borderId="34" xfId="11" applyFont="1" applyFill="1" applyBorder="1" applyAlignment="1">
      <alignment horizontal="right" vertical="center" indent="1"/>
    </xf>
    <xf numFmtId="3" fontId="3" fillId="4" borderId="34" xfId="11" applyNumberFormat="1" applyFill="1" applyBorder="1" applyAlignment="1">
      <alignment horizontal="right" vertical="center" indent="1"/>
    </xf>
    <xf numFmtId="0" fontId="23" fillId="4" borderId="34" xfId="11" applyFont="1" applyFill="1" applyBorder="1" applyAlignment="1">
      <alignment horizontal="left" vertical="center" indent="1"/>
    </xf>
    <xf numFmtId="0" fontId="21" fillId="3" borderId="31" xfId="11" applyFont="1" applyFill="1" applyBorder="1" applyAlignment="1">
      <alignment horizontal="right" vertical="center" indent="1"/>
    </xf>
    <xf numFmtId="3" fontId="3" fillId="3" borderId="31" xfId="11" applyNumberFormat="1" applyFill="1" applyBorder="1" applyAlignment="1">
      <alignment horizontal="right" vertical="center" indent="1"/>
    </xf>
    <xf numFmtId="0" fontId="23" fillId="3" borderId="31" xfId="11" applyFont="1" applyFill="1" applyBorder="1" applyAlignment="1">
      <alignment horizontal="left" vertical="center" indent="1"/>
    </xf>
    <xf numFmtId="0" fontId="21" fillId="3" borderId="34" xfId="19" applyFont="1" applyFill="1" applyBorder="1">
      <alignment horizontal="right" vertical="center" wrapText="1" indent="1" readingOrder="2"/>
    </xf>
    <xf numFmtId="0" fontId="23" fillId="3" borderId="34" xfId="21" applyFont="1" applyFill="1" applyBorder="1" applyAlignment="1">
      <alignment horizontal="left" vertical="center" wrapText="1"/>
    </xf>
    <xf numFmtId="0" fontId="21" fillId="4" borderId="34" xfId="19" applyFont="1" applyFill="1" applyBorder="1">
      <alignment horizontal="right" vertical="center" wrapText="1" indent="1" readingOrder="2"/>
    </xf>
    <xf numFmtId="0" fontId="23" fillId="4" borderId="34" xfId="21" applyFont="1" applyFill="1" applyBorder="1" applyAlignment="1">
      <alignment horizontal="left" vertical="center" wrapText="1"/>
    </xf>
    <xf numFmtId="0" fontId="21" fillId="3" borderId="39" xfId="19" applyFont="1" applyFill="1" applyBorder="1">
      <alignment horizontal="right" vertical="center" wrapText="1" indent="1" readingOrder="2"/>
    </xf>
    <xf numFmtId="0" fontId="23" fillId="3" borderId="39" xfId="21" applyFont="1" applyFill="1" applyBorder="1" applyAlignment="1">
      <alignment horizontal="left" vertical="center" wrapText="1"/>
    </xf>
    <xf numFmtId="0" fontId="21" fillId="4" borderId="36" xfId="19" applyFont="1" applyFill="1" applyBorder="1">
      <alignment horizontal="right" vertical="center" wrapText="1" indent="1" readingOrder="2"/>
    </xf>
    <xf numFmtId="0" fontId="23" fillId="4" borderId="36" xfId="21" applyFont="1" applyFill="1" applyBorder="1" applyAlignment="1">
      <alignment horizontal="left" vertical="center" wrapText="1"/>
    </xf>
    <xf numFmtId="0" fontId="21" fillId="3" borderId="37" xfId="19" applyFont="1" applyFill="1" applyBorder="1">
      <alignment horizontal="right" vertical="center" wrapText="1" indent="1" readingOrder="2"/>
    </xf>
    <xf numFmtId="0" fontId="23" fillId="3" borderId="37" xfId="21" applyFont="1" applyFill="1" applyBorder="1" applyAlignment="1">
      <alignment horizontal="left" vertical="center" wrapText="1"/>
    </xf>
    <xf numFmtId="0" fontId="21" fillId="3" borderId="31" xfId="19" applyFont="1" applyFill="1" applyBorder="1">
      <alignment horizontal="right" vertical="center" wrapText="1" indent="1" readingOrder="2"/>
    </xf>
    <xf numFmtId="0" fontId="23" fillId="3" borderId="31" xfId="21" applyFont="1" applyFill="1" applyBorder="1" applyAlignment="1">
      <alignment horizontal="left" vertical="center" wrapText="1"/>
    </xf>
    <xf numFmtId="0" fontId="21" fillId="4" borderId="45" xfId="6" applyFont="1" applyFill="1" applyBorder="1" applyAlignment="1">
      <alignment horizontal="center" wrapText="1"/>
    </xf>
    <xf numFmtId="0" fontId="23" fillId="4" borderId="50" xfId="6" applyFont="1" applyFill="1" applyBorder="1" applyAlignment="1">
      <alignment horizontal="center" vertical="top" wrapText="1"/>
    </xf>
    <xf numFmtId="0" fontId="21" fillId="4" borderId="50" xfId="19" applyFont="1" applyFill="1" applyBorder="1" applyAlignment="1">
      <alignment horizontal="center" vertical="center" wrapText="1" readingOrder="2"/>
    </xf>
    <xf numFmtId="0" fontId="21" fillId="4" borderId="50" xfId="17" applyFont="1" applyFill="1" applyBorder="1" applyAlignment="1">
      <alignment horizontal="center" vertical="center" wrapText="1"/>
    </xf>
    <xf numFmtId="3" fontId="21" fillId="3" borderId="23" xfId="17" applyNumberFormat="1" applyFont="1" applyFill="1" applyBorder="1" applyAlignment="1">
      <alignment horizontal="right" vertical="center" indent="1"/>
    </xf>
    <xf numFmtId="3" fontId="21" fillId="3" borderId="34" xfId="18" applyNumberFormat="1" applyFont="1" applyFill="1" applyBorder="1">
      <alignment horizontal="right" vertical="center" indent="1"/>
    </xf>
    <xf numFmtId="3" fontId="21" fillId="4" borderId="34" xfId="18" applyNumberFormat="1" applyFont="1" applyFill="1" applyBorder="1">
      <alignment horizontal="right" vertical="center" indent="1"/>
    </xf>
    <xf numFmtId="3" fontId="21" fillId="4" borderId="36" xfId="18" applyNumberFormat="1" applyFont="1" applyFill="1" applyBorder="1">
      <alignment horizontal="right" vertical="center" indent="1"/>
    </xf>
    <xf numFmtId="0" fontId="21" fillId="3" borderId="37" xfId="17" applyFont="1" applyFill="1" applyBorder="1" applyAlignment="1">
      <alignment horizontal="right" vertical="center" indent="1"/>
    </xf>
    <xf numFmtId="0" fontId="23" fillId="3" borderId="37" xfId="17" applyFont="1" applyFill="1" applyBorder="1" applyAlignment="1">
      <alignment horizontal="left" vertical="center" indent="1"/>
    </xf>
    <xf numFmtId="3" fontId="21" fillId="3" borderId="23" xfId="18" applyNumberFormat="1" applyFont="1" applyFill="1" applyBorder="1">
      <alignment horizontal="right" vertical="center" indent="1"/>
    </xf>
    <xf numFmtId="3" fontId="21" fillId="4" borderId="23" xfId="18" applyNumberFormat="1" applyFont="1" applyFill="1" applyBorder="1">
      <alignment horizontal="right" vertical="center" indent="1"/>
    </xf>
    <xf numFmtId="3" fontId="21" fillId="3" borderId="31" xfId="18" applyNumberFormat="1" applyFont="1" applyFill="1" applyBorder="1">
      <alignment horizontal="right" vertical="center" indent="1"/>
    </xf>
    <xf numFmtId="3" fontId="21" fillId="3" borderId="36" xfId="18" applyNumberFormat="1" applyFont="1" applyFill="1" applyBorder="1">
      <alignment horizontal="right" vertical="center" indent="1"/>
    </xf>
    <xf numFmtId="3" fontId="21" fillId="4" borderId="22" xfId="17" applyNumberFormat="1" applyFont="1" applyFill="1" applyBorder="1" applyAlignment="1">
      <alignment horizontal="right" vertical="center" indent="1"/>
    </xf>
    <xf numFmtId="3" fontId="21" fillId="4" borderId="31" xfId="18" applyNumberFormat="1" applyFont="1" applyFill="1" applyBorder="1">
      <alignment horizontal="right" vertical="center" indent="1"/>
    </xf>
    <xf numFmtId="0" fontId="21" fillId="4" borderId="31" xfId="17" applyFont="1" applyFill="1" applyBorder="1" applyAlignment="1">
      <alignment horizontal="right" vertical="center" indent="1"/>
    </xf>
    <xf numFmtId="0" fontId="23" fillId="3" borderId="34" xfId="21" applyFont="1" applyFill="1" applyBorder="1">
      <alignment horizontal="left" vertical="center" wrapText="1" indent="1"/>
    </xf>
    <xf numFmtId="0" fontId="23" fillId="3" borderId="31" xfId="21" applyFont="1" applyFill="1" applyBorder="1">
      <alignment horizontal="left" vertical="center" wrapText="1" indent="1"/>
    </xf>
    <xf numFmtId="0" fontId="21" fillId="3" borderId="36" xfId="19" applyFont="1" applyFill="1" applyBorder="1">
      <alignment horizontal="right" vertical="center" wrapText="1" indent="1" readingOrder="2"/>
    </xf>
    <xf numFmtId="0" fontId="23" fillId="3" borderId="36" xfId="21" applyFont="1" applyFill="1" applyBorder="1">
      <alignment horizontal="left" vertical="center" wrapText="1" indent="1"/>
    </xf>
    <xf numFmtId="3" fontId="21" fillId="4" borderId="31" xfId="17" applyNumberFormat="1" applyFont="1" applyFill="1" applyBorder="1" applyAlignment="1">
      <alignment horizontal="right" vertical="center" indent="1"/>
    </xf>
    <xf numFmtId="0" fontId="21" fillId="3" borderId="31" xfId="19" applyFont="1" applyFill="1" applyBorder="1" applyAlignment="1">
      <alignment horizontal="right" vertical="center" wrapText="1" readingOrder="2"/>
    </xf>
    <xf numFmtId="0" fontId="21" fillId="3" borderId="23" xfId="19" applyFont="1" applyFill="1" applyBorder="1" applyAlignment="1">
      <alignment horizontal="right" vertical="center" wrapText="1" readingOrder="2"/>
    </xf>
    <xf numFmtId="0" fontId="21" fillId="4" borderId="31" xfId="19" applyFont="1" applyFill="1" applyBorder="1" applyAlignment="1">
      <alignment horizontal="right" vertical="center" wrapText="1" readingOrder="2"/>
    </xf>
    <xf numFmtId="0" fontId="21" fillId="4" borderId="36" xfId="19" applyFont="1" applyFill="1" applyBorder="1" applyAlignment="1">
      <alignment horizontal="right" vertical="center" wrapText="1" readingOrder="2"/>
    </xf>
    <xf numFmtId="0" fontId="21" fillId="3" borderId="34" xfId="19" applyFont="1" applyFill="1" applyBorder="1" applyAlignment="1">
      <alignment horizontal="right" vertical="center" wrapText="1" readingOrder="2"/>
    </xf>
    <xf numFmtId="0" fontId="21" fillId="4" borderId="34" xfId="19" applyFont="1" applyFill="1" applyBorder="1" applyAlignment="1">
      <alignment horizontal="right" vertical="center" wrapText="1" readingOrder="2"/>
    </xf>
    <xf numFmtId="0" fontId="23" fillId="4" borderId="34" xfId="21" applyFont="1" applyFill="1" applyBorder="1">
      <alignment horizontal="left" vertical="center" wrapText="1" indent="1"/>
    </xf>
    <xf numFmtId="0" fontId="23" fillId="4" borderId="36" xfId="21" applyFont="1" applyFill="1" applyBorder="1">
      <alignment horizontal="left" vertical="center" wrapText="1" indent="1"/>
    </xf>
    <xf numFmtId="0" fontId="23" fillId="3" borderId="23" xfId="21" applyFont="1" applyFill="1" applyBorder="1">
      <alignment horizontal="left" vertical="center" wrapText="1" indent="1"/>
    </xf>
    <xf numFmtId="3" fontId="21" fillId="4" borderId="23" xfId="17" applyNumberFormat="1" applyFont="1" applyFill="1" applyBorder="1" applyAlignment="1">
      <alignment horizontal="right" vertical="center" indent="1"/>
    </xf>
    <xf numFmtId="3" fontId="21" fillId="4" borderId="50" xfId="17" applyNumberFormat="1" applyFont="1" applyFill="1" applyBorder="1" applyAlignment="1">
      <alignment horizontal="right" vertical="center" indent="1"/>
    </xf>
    <xf numFmtId="0" fontId="21" fillId="3" borderId="23" xfId="19" applyFont="1" applyFill="1" applyBorder="1">
      <alignment horizontal="right" vertical="center" wrapText="1" indent="1" readingOrder="2"/>
    </xf>
    <xf numFmtId="0" fontId="19" fillId="4" borderId="34" xfId="21" applyFont="1" applyFill="1" applyBorder="1">
      <alignment horizontal="left" vertical="center" wrapText="1" indent="1"/>
    </xf>
    <xf numFmtId="0" fontId="21" fillId="3" borderId="34" xfId="19" applyFont="1" applyFill="1" applyBorder="1" applyAlignment="1">
      <alignment horizontal="right" vertical="center" wrapText="1" indent="2" readingOrder="2"/>
    </xf>
    <xf numFmtId="0" fontId="19" fillId="3" borderId="34" xfId="21" applyFont="1" applyFill="1" applyBorder="1" applyAlignment="1">
      <alignment horizontal="left" vertical="center" wrapText="1" indent="2"/>
    </xf>
    <xf numFmtId="0" fontId="21" fillId="4" borderId="34" xfId="19" applyFont="1" applyFill="1" applyBorder="1" applyAlignment="1">
      <alignment horizontal="right" vertical="center" wrapText="1" indent="2" readingOrder="2"/>
    </xf>
    <xf numFmtId="0" fontId="19" fillId="4" borderId="34" xfId="21" applyFont="1" applyFill="1" applyBorder="1" applyAlignment="1">
      <alignment horizontal="left" vertical="center" wrapText="1" indent="2"/>
    </xf>
    <xf numFmtId="0" fontId="21" fillId="3" borderId="31" xfId="19" applyFont="1" applyFill="1" applyBorder="1" applyAlignment="1">
      <alignment horizontal="right" vertical="center" wrapText="1" indent="2" readingOrder="2"/>
    </xf>
    <xf numFmtId="0" fontId="19" fillId="3" borderId="31" xfId="21" applyFont="1" applyFill="1" applyBorder="1" applyAlignment="1">
      <alignment horizontal="left" vertical="center" wrapText="1" indent="2"/>
    </xf>
    <xf numFmtId="0" fontId="21" fillId="3" borderId="36" xfId="19" applyFont="1" applyFill="1" applyBorder="1" applyAlignment="1">
      <alignment horizontal="right" vertical="center" wrapText="1" indent="2" readingOrder="2"/>
    </xf>
    <xf numFmtId="0" fontId="21" fillId="4" borderId="36" xfId="19" applyFont="1" applyFill="1" applyBorder="1" applyAlignment="1">
      <alignment horizontal="right" vertical="center" wrapText="1" indent="2" readingOrder="2"/>
    </xf>
    <xf numFmtId="0" fontId="19" fillId="4" borderId="36" xfId="21" applyFont="1" applyFill="1" applyBorder="1" applyAlignment="1">
      <alignment horizontal="left" vertical="center" wrapText="1" indent="2"/>
    </xf>
    <xf numFmtId="0" fontId="19" fillId="3" borderId="36" xfId="21" applyFont="1" applyFill="1" applyBorder="1" applyAlignment="1">
      <alignment horizontal="left" vertical="center" wrapText="1" indent="2"/>
    </xf>
    <xf numFmtId="0" fontId="21" fillId="4" borderId="34" xfId="6" applyFont="1" applyFill="1" applyBorder="1">
      <alignment horizontal="center" vertical="center" wrapText="1"/>
    </xf>
    <xf numFmtId="0" fontId="3" fillId="3" borderId="34" xfId="20" applyFont="1" applyFill="1" applyBorder="1" applyAlignment="1">
      <alignment horizontal="center" vertical="center"/>
    </xf>
    <xf numFmtId="0" fontId="21" fillId="3" borderId="34" xfId="18" applyFont="1" applyFill="1" applyBorder="1" applyAlignment="1">
      <alignment horizontal="center" vertical="center"/>
    </xf>
    <xf numFmtId="0" fontId="3" fillId="4" borderId="34" xfId="20" applyFont="1" applyFill="1" applyBorder="1" applyAlignment="1">
      <alignment horizontal="center" vertical="center"/>
    </xf>
    <xf numFmtId="0" fontId="21" fillId="4" borderId="34" xfId="18" applyFont="1" applyFill="1" applyBorder="1" applyAlignment="1">
      <alignment horizontal="center" vertical="center"/>
    </xf>
    <xf numFmtId="0" fontId="3" fillId="3" borderId="31" xfId="20" applyFont="1" applyFill="1" applyBorder="1" applyAlignment="1">
      <alignment horizontal="center" vertical="center"/>
    </xf>
    <xf numFmtId="0" fontId="21" fillId="3" borderId="31" xfId="18" applyFont="1" applyFill="1" applyBorder="1" applyAlignment="1">
      <alignment horizontal="center" vertical="center"/>
    </xf>
    <xf numFmtId="0" fontId="21" fillId="4" borderId="39" xfId="6" applyFont="1" applyFill="1" applyBorder="1" applyAlignment="1">
      <alignment horizontal="center" vertical="center" textRotation="90" wrapText="1"/>
    </xf>
    <xf numFmtId="0" fontId="23" fillId="4" borderId="50" xfId="6" applyFont="1" applyFill="1" applyBorder="1" applyAlignment="1">
      <alignment horizontal="center" vertical="top" wrapText="1" readingOrder="1"/>
    </xf>
    <xf numFmtId="0" fontId="3" fillId="4" borderId="36" xfId="20" applyFont="1" applyFill="1" applyBorder="1" applyAlignment="1">
      <alignment horizontal="center" vertical="center"/>
    </xf>
    <xf numFmtId="0" fontId="21" fillId="4" borderId="36" xfId="18" applyFont="1" applyFill="1" applyBorder="1" applyAlignment="1">
      <alignment horizontal="center" vertical="center"/>
    </xf>
    <xf numFmtId="0" fontId="21" fillId="3" borderId="23" xfId="17" applyFont="1" applyFill="1" applyBorder="1" applyAlignment="1">
      <alignment horizontal="center" vertical="center"/>
    </xf>
    <xf numFmtId="0" fontId="21" fillId="3" borderId="23" xfId="17" applyFont="1" applyFill="1" applyBorder="1" applyAlignment="1">
      <alignment vertical="center"/>
    </xf>
    <xf numFmtId="0" fontId="23" fillId="3" borderId="23" xfId="17" applyFont="1" applyFill="1" applyBorder="1" applyAlignment="1">
      <alignment horizontal="center" vertical="center"/>
    </xf>
    <xf numFmtId="0" fontId="21" fillId="4" borderId="44" xfId="6" applyFont="1" applyFill="1" applyBorder="1" applyAlignment="1">
      <alignment horizontal="center" wrapText="1"/>
    </xf>
    <xf numFmtId="0" fontId="21" fillId="4" borderId="23" xfId="17" applyFont="1" applyFill="1" applyBorder="1" applyAlignment="1">
      <alignment horizontal="center" vertical="center"/>
    </xf>
    <xf numFmtId="0" fontId="23" fillId="4" borderId="23" xfId="17" applyFont="1" applyFill="1" applyBorder="1" applyAlignment="1">
      <alignment horizontal="center" vertical="center"/>
    </xf>
    <xf numFmtId="3" fontId="0" fillId="0" borderId="34" xfId="0" applyNumberFormat="1" applyBorder="1" applyAlignment="1">
      <alignment horizontal="right" vertical="center" indent="1"/>
    </xf>
    <xf numFmtId="3" fontId="21" fillId="0" borderId="34" xfId="0" applyNumberFormat="1" applyFont="1" applyBorder="1" applyAlignment="1">
      <alignment horizontal="right" vertical="center" indent="1"/>
    </xf>
    <xf numFmtId="0" fontId="21" fillId="4" borderId="45" xfId="0" applyFont="1" applyFill="1" applyBorder="1" applyAlignment="1">
      <alignment horizontal="center" readingOrder="2"/>
    </xf>
    <xf numFmtId="0" fontId="21" fillId="4" borderId="44" xfId="0" applyFont="1" applyFill="1" applyBorder="1" applyAlignment="1">
      <alignment horizontal="center" readingOrder="2"/>
    </xf>
    <xf numFmtId="3" fontId="0" fillId="0" borderId="31" xfId="0" applyNumberFormat="1" applyBorder="1" applyAlignment="1">
      <alignment horizontal="right" vertical="center" indent="1"/>
    </xf>
    <xf numFmtId="3" fontId="21" fillId="0" borderId="31" xfId="0" applyNumberFormat="1" applyFont="1" applyBorder="1" applyAlignment="1">
      <alignment horizontal="right" vertical="center" indent="1"/>
    </xf>
    <xf numFmtId="0" fontId="29" fillId="3" borderId="31" xfId="21" applyFont="1" applyFill="1" applyBorder="1">
      <alignment horizontal="left" vertical="center" wrapText="1" indent="1"/>
    </xf>
    <xf numFmtId="0" fontId="23" fillId="4" borderId="50" xfId="0" applyFont="1" applyFill="1" applyBorder="1" applyAlignment="1">
      <alignment horizontal="center" vertical="top" readingOrder="2"/>
    </xf>
    <xf numFmtId="0" fontId="21" fillId="3" borderId="61" xfId="6" applyFont="1" applyFill="1" applyBorder="1" applyAlignment="1">
      <alignment horizontal="right" vertical="center" wrapText="1" indent="1"/>
    </xf>
    <xf numFmtId="3" fontId="3" fillId="3" borderId="61" xfId="10" applyNumberFormat="1" applyFill="1" applyBorder="1" applyAlignment="1">
      <alignment horizontal="right" vertical="center" indent="1"/>
    </xf>
    <xf numFmtId="3" fontId="21" fillId="3" borderId="61" xfId="10" applyNumberFormat="1" applyFont="1" applyFill="1" applyBorder="1" applyAlignment="1">
      <alignment horizontal="right" vertical="center" indent="1"/>
    </xf>
    <xf numFmtId="0" fontId="23" fillId="3" borderId="61" xfId="6" applyFont="1" applyFill="1" applyBorder="1" applyAlignment="1">
      <alignment horizontal="left" vertical="center" wrapText="1" indent="1"/>
    </xf>
    <xf numFmtId="0" fontId="21" fillId="4" borderId="62" xfId="6" applyFont="1" applyFill="1" applyBorder="1" applyAlignment="1">
      <alignment horizontal="right" vertical="center" wrapText="1" indent="1"/>
    </xf>
    <xf numFmtId="3" fontId="3" fillId="4" borderId="62" xfId="10" applyNumberFormat="1" applyFill="1" applyBorder="1" applyAlignment="1">
      <alignment horizontal="right" vertical="center" indent="1"/>
    </xf>
    <xf numFmtId="3" fontId="21" fillId="4" borderId="62" xfId="10" applyNumberFormat="1" applyFont="1" applyFill="1" applyBorder="1" applyAlignment="1">
      <alignment horizontal="right" vertical="center" indent="1"/>
    </xf>
    <xf numFmtId="0" fontId="23" fillId="4" borderId="62" xfId="6" applyFont="1" applyFill="1" applyBorder="1" applyAlignment="1">
      <alignment horizontal="left" vertical="center" wrapText="1" indent="1"/>
    </xf>
    <xf numFmtId="0" fontId="21" fillId="3" borderId="62" xfId="6" applyFont="1" applyFill="1" applyBorder="1" applyAlignment="1">
      <alignment horizontal="right" vertical="center" wrapText="1" indent="1"/>
    </xf>
    <xf numFmtId="3" fontId="3" fillId="3" borderId="62" xfId="10" applyNumberFormat="1" applyFill="1" applyBorder="1" applyAlignment="1">
      <alignment horizontal="right" vertical="center" indent="1"/>
    </xf>
    <xf numFmtId="3" fontId="21" fillId="3" borderId="62" xfId="10" applyNumberFormat="1" applyFont="1" applyFill="1" applyBorder="1" applyAlignment="1">
      <alignment horizontal="right" vertical="center" indent="1"/>
    </xf>
    <xf numFmtId="0" fontId="23" fillId="3" borderId="62" xfId="6" applyFont="1" applyFill="1" applyBorder="1" applyAlignment="1">
      <alignment horizontal="left" vertical="center" wrapText="1" indent="1"/>
    </xf>
    <xf numFmtId="0" fontId="21" fillId="4" borderId="87" xfId="19" applyFont="1" applyFill="1" applyBorder="1">
      <alignment horizontal="right" vertical="center" wrapText="1" indent="1" readingOrder="2"/>
    </xf>
    <xf numFmtId="3" fontId="3" fillId="4" borderId="87" xfId="10" applyNumberFormat="1" applyFill="1" applyBorder="1" applyAlignment="1">
      <alignment horizontal="right" vertical="center" indent="1"/>
    </xf>
    <xf numFmtId="3" fontId="21" fillId="4" borderId="87" xfId="10" applyNumberFormat="1" applyFont="1" applyFill="1" applyBorder="1" applyAlignment="1">
      <alignment horizontal="right" vertical="center" indent="1"/>
    </xf>
    <xf numFmtId="0" fontId="23" fillId="4" borderId="87" xfId="6" applyFont="1" applyFill="1" applyBorder="1" applyAlignment="1">
      <alignment horizontal="left" vertical="center" wrapText="1" indent="1"/>
    </xf>
    <xf numFmtId="0" fontId="21" fillId="0" borderId="23" xfId="10" applyFont="1" applyBorder="1" applyAlignment="1">
      <alignment horizontal="center" vertical="center" readingOrder="2"/>
    </xf>
    <xf numFmtId="3" fontId="21" fillId="0" borderId="23" xfId="10" applyNumberFormat="1" applyFont="1" applyBorder="1" applyAlignment="1">
      <alignment horizontal="right" vertical="center" indent="1"/>
    </xf>
    <xf numFmtId="0" fontId="23" fillId="0" borderId="23" xfId="10" applyFont="1" applyBorder="1" applyAlignment="1">
      <alignment horizontal="center" vertical="center"/>
    </xf>
    <xf numFmtId="0" fontId="21" fillId="4" borderId="45" xfId="0" applyFont="1" applyFill="1" applyBorder="1" applyAlignment="1">
      <alignment horizontal="center" vertical="center" readingOrder="2"/>
    </xf>
    <xf numFmtId="0" fontId="23" fillId="4" borderId="50" xfId="0" applyFont="1" applyFill="1" applyBorder="1" applyAlignment="1">
      <alignment horizontal="center" vertical="center" readingOrder="2"/>
    </xf>
    <xf numFmtId="3" fontId="9" fillId="3" borderId="37" xfId="12" applyNumberFormat="1" applyFont="1" applyFill="1" applyBorder="1" applyAlignment="1">
      <alignment horizontal="left" vertical="center" wrapText="1" indent="1" readingOrder="1"/>
    </xf>
    <xf numFmtId="3" fontId="21" fillId="3" borderId="37" xfId="12" applyNumberFormat="1" applyFont="1" applyFill="1" applyBorder="1" applyAlignment="1">
      <alignment horizontal="left" vertical="center" wrapText="1" indent="1" readingOrder="1"/>
    </xf>
    <xf numFmtId="0" fontId="23" fillId="3" borderId="37" xfId="12" applyFont="1" applyFill="1" applyBorder="1" applyAlignment="1">
      <alignment horizontal="left" vertical="center" wrapText="1" indent="1" readingOrder="1"/>
    </xf>
    <xf numFmtId="3" fontId="9" fillId="4" borderId="34" xfId="12" applyNumberFormat="1" applyFont="1" applyFill="1" applyBorder="1" applyAlignment="1">
      <alignment horizontal="left" vertical="center" wrapText="1" indent="1" readingOrder="1"/>
    </xf>
    <xf numFmtId="3" fontId="21" fillId="4" borderId="36" xfId="12" applyNumberFormat="1" applyFont="1" applyFill="1" applyBorder="1" applyAlignment="1">
      <alignment horizontal="right" vertical="center" wrapText="1" indent="1"/>
    </xf>
    <xf numFmtId="3" fontId="9" fillId="4" borderId="36" xfId="12" applyNumberFormat="1" applyFont="1" applyFill="1" applyBorder="1" applyAlignment="1">
      <alignment horizontal="left" vertical="center" wrapText="1" indent="1" readingOrder="1"/>
    </xf>
    <xf numFmtId="3" fontId="21" fillId="4" borderId="36" xfId="12" applyNumberFormat="1" applyFont="1" applyFill="1" applyBorder="1" applyAlignment="1">
      <alignment horizontal="left" vertical="center" wrapText="1" indent="1" readingOrder="1"/>
    </xf>
    <xf numFmtId="3" fontId="23" fillId="4" borderId="36" xfId="12" applyNumberFormat="1" applyFont="1" applyFill="1" applyBorder="1" applyAlignment="1">
      <alignment horizontal="left" vertical="center" wrapText="1" indent="1" readingOrder="1"/>
    </xf>
    <xf numFmtId="0" fontId="21" fillId="3" borderId="23" xfId="12" applyFont="1" applyFill="1" applyBorder="1" applyAlignment="1">
      <alignment horizontal="center" vertical="center" wrapText="1" readingOrder="1"/>
    </xf>
    <xf numFmtId="3" fontId="21" fillId="3" borderId="23" xfId="12" applyNumberFormat="1" applyFont="1" applyFill="1" applyBorder="1" applyAlignment="1">
      <alignment horizontal="left" vertical="center" wrapText="1" indent="1" readingOrder="1"/>
    </xf>
    <xf numFmtId="0" fontId="23" fillId="3" borderId="23" xfId="12" applyFont="1" applyFill="1" applyBorder="1" applyAlignment="1">
      <alignment horizontal="center" vertical="center" wrapText="1" readingOrder="1"/>
    </xf>
    <xf numFmtId="3" fontId="9" fillId="4" borderId="92" xfId="12" applyNumberFormat="1" applyFont="1" applyFill="1" applyBorder="1" applyAlignment="1">
      <alignment horizontal="left" vertical="center" wrapText="1" indent="1" readingOrder="1"/>
    </xf>
    <xf numFmtId="0" fontId="8" fillId="3" borderId="34" xfId="12" applyFont="1" applyFill="1" applyBorder="1" applyAlignment="1">
      <alignment horizontal="right" vertical="center" wrapText="1" indent="2" readingOrder="1"/>
    </xf>
    <xf numFmtId="3" fontId="9" fillId="3" borderId="34" xfId="12" applyNumberFormat="1" applyFont="1" applyFill="1" applyBorder="1" applyAlignment="1">
      <alignment horizontal="left" vertical="center" wrapText="1" indent="1" readingOrder="1"/>
    </xf>
    <xf numFmtId="0" fontId="23" fillId="7" borderId="34" xfId="0" applyFont="1" applyFill="1" applyBorder="1" applyAlignment="1">
      <alignment horizontal="left" vertical="center" wrapText="1" indent="2" readingOrder="1"/>
    </xf>
    <xf numFmtId="0" fontId="8" fillId="4" borderId="34" xfId="12" applyFont="1" applyFill="1" applyBorder="1" applyAlignment="1">
      <alignment horizontal="right" vertical="center" wrapText="1" indent="2" readingOrder="1"/>
    </xf>
    <xf numFmtId="0" fontId="23" fillId="9" borderId="34" xfId="0" applyFont="1" applyFill="1" applyBorder="1" applyAlignment="1">
      <alignment horizontal="left" vertical="center" wrapText="1" indent="2" readingOrder="1"/>
    </xf>
    <xf numFmtId="0" fontId="23" fillId="3" borderId="34" xfId="12" applyFont="1" applyFill="1" applyBorder="1" applyAlignment="1">
      <alignment horizontal="left" vertical="center" wrapText="1" indent="2" readingOrder="1"/>
    </xf>
    <xf numFmtId="0" fontId="8" fillId="3" borderId="93" xfId="12" applyFont="1" applyFill="1" applyBorder="1" applyAlignment="1">
      <alignment horizontal="right" vertical="center" wrapText="1" indent="2" readingOrder="1"/>
    </xf>
    <xf numFmtId="3" fontId="9" fillId="3" borderId="94" xfId="12" applyNumberFormat="1" applyFont="1" applyFill="1" applyBorder="1" applyAlignment="1">
      <alignment horizontal="left" vertical="center" wrapText="1" indent="1" readingOrder="1"/>
    </xf>
    <xf numFmtId="0" fontId="23" fillId="7" borderId="95" xfId="0" applyFont="1" applyFill="1" applyBorder="1" applyAlignment="1">
      <alignment horizontal="left" vertical="center" wrapText="1" indent="2" readingOrder="1"/>
    </xf>
    <xf numFmtId="0" fontId="21" fillId="0" borderId="37" xfId="20" applyFont="1" applyBorder="1" applyAlignment="1">
      <alignment horizontal="right" vertical="center" wrapText="1" indent="1"/>
    </xf>
    <xf numFmtId="0" fontId="3" fillId="0" borderId="37" xfId="20" applyFont="1" applyBorder="1">
      <alignment horizontal="right" vertical="center" indent="1"/>
    </xf>
    <xf numFmtId="0" fontId="21" fillId="0" borderId="37" xfId="20" applyFont="1" applyBorder="1">
      <alignment horizontal="right" vertical="center" indent="1"/>
    </xf>
    <xf numFmtId="0" fontId="23" fillId="0" borderId="37" xfId="21" applyFont="1" applyFill="1" applyBorder="1">
      <alignment horizontal="left" vertical="center" wrapText="1" indent="1"/>
    </xf>
    <xf numFmtId="0" fontId="21" fillId="4" borderId="34" xfId="20" applyFont="1" applyFill="1" applyBorder="1" applyAlignment="1">
      <alignment horizontal="right" vertical="center" wrapText="1" indent="1" readingOrder="2"/>
    </xf>
    <xf numFmtId="0" fontId="23" fillId="4" borderId="34" xfId="12" applyFont="1" applyFill="1" applyBorder="1" applyAlignment="1">
      <alignment horizontal="left" vertical="center" wrapText="1" indent="1" readingOrder="1"/>
    </xf>
    <xf numFmtId="0" fontId="42" fillId="3" borderId="37" xfId="12" applyFont="1" applyFill="1" applyBorder="1" applyAlignment="1">
      <alignment horizontal="right" vertical="center" wrapText="1" indent="1" readingOrder="1"/>
    </xf>
    <xf numFmtId="3" fontId="3" fillId="3" borderId="37" xfId="12" applyNumberFormat="1" applyFill="1" applyBorder="1" applyAlignment="1">
      <alignment horizontal="right" vertical="center" indent="1"/>
    </xf>
    <xf numFmtId="0" fontId="42" fillId="4" borderId="34" xfId="12" applyFont="1" applyFill="1" applyBorder="1" applyAlignment="1">
      <alignment horizontal="right" vertical="center" wrapText="1" indent="1" readingOrder="1"/>
    </xf>
    <xf numFmtId="3" fontId="3" fillId="4" borderId="34" xfId="12" applyNumberFormat="1" applyFill="1" applyBorder="1" applyAlignment="1">
      <alignment horizontal="right" vertical="center" indent="1"/>
    </xf>
    <xf numFmtId="0" fontId="42" fillId="3" borderId="34" xfId="12" applyFont="1" applyFill="1" applyBorder="1" applyAlignment="1">
      <alignment horizontal="right" vertical="center" wrapText="1" indent="1" readingOrder="1"/>
    </xf>
    <xf numFmtId="3" fontId="3" fillId="3" borderId="34" xfId="12" applyNumberFormat="1" applyFill="1" applyBorder="1" applyAlignment="1">
      <alignment horizontal="right" vertical="center" indent="1"/>
    </xf>
    <xf numFmtId="0" fontId="23" fillId="3" borderId="34" xfId="12" applyFont="1" applyFill="1" applyBorder="1" applyAlignment="1">
      <alignment horizontal="left" vertical="center" wrapText="1" indent="1" readingOrder="1"/>
    </xf>
    <xf numFmtId="0" fontId="42" fillId="4" borderId="36" xfId="12" applyFont="1" applyFill="1" applyBorder="1" applyAlignment="1">
      <alignment horizontal="right" vertical="center" wrapText="1" indent="1" readingOrder="1"/>
    </xf>
    <xf numFmtId="3" fontId="3" fillId="4" borderId="36" xfId="12" applyNumberFormat="1" applyFill="1" applyBorder="1" applyAlignment="1">
      <alignment horizontal="right" vertical="center" indent="1"/>
    </xf>
    <xf numFmtId="0" fontId="23" fillId="4" borderId="36" xfId="12" applyFont="1" applyFill="1" applyBorder="1" applyAlignment="1">
      <alignment horizontal="left" vertical="center" wrapText="1" indent="1" readingOrder="1"/>
    </xf>
    <xf numFmtId="0" fontId="21" fillId="3" borderId="23" xfId="10" applyFont="1" applyFill="1" applyBorder="1" applyAlignment="1">
      <alignment horizontal="center" vertical="center" readingOrder="2"/>
    </xf>
    <xf numFmtId="3" fontId="21" fillId="3" borderId="23" xfId="12" applyNumberFormat="1" applyFont="1" applyFill="1" applyBorder="1" applyAlignment="1">
      <alignment horizontal="right" vertical="center" indent="1"/>
    </xf>
    <xf numFmtId="0" fontId="23" fillId="3" borderId="23" xfId="10" applyFont="1" applyFill="1" applyBorder="1" applyAlignment="1">
      <alignment horizontal="center" vertical="center" readingOrder="2"/>
    </xf>
    <xf numFmtId="0" fontId="21" fillId="3" borderId="37" xfId="19" applyFont="1" applyFill="1" applyBorder="1" applyAlignment="1">
      <alignment horizontal="right" vertical="center" wrapText="1" indent="2" readingOrder="2"/>
    </xf>
    <xf numFmtId="0" fontId="23" fillId="3" borderId="37" xfId="21" applyFont="1" applyFill="1" applyBorder="1" applyAlignment="1">
      <alignment horizontal="left" vertical="center" wrapText="1" indent="2"/>
    </xf>
    <xf numFmtId="0" fontId="23" fillId="4" borderId="34" xfId="21" applyFont="1" applyFill="1" applyBorder="1" applyAlignment="1">
      <alignment horizontal="left" vertical="center" wrapText="1" indent="2"/>
    </xf>
    <xf numFmtId="0" fontId="23" fillId="3" borderId="34" xfId="21" applyFont="1" applyFill="1" applyBorder="1" applyAlignment="1">
      <alignment horizontal="left" vertical="center" wrapText="1" indent="2"/>
    </xf>
    <xf numFmtId="3" fontId="9" fillId="4" borderId="34" xfId="20" applyNumberFormat="1" applyFill="1" applyBorder="1">
      <alignment horizontal="right" vertical="center" indent="1"/>
    </xf>
    <xf numFmtId="3" fontId="9" fillId="3" borderId="34" xfId="20" applyNumberFormat="1" applyFill="1" applyBorder="1">
      <alignment horizontal="right" vertical="center" indent="1"/>
    </xf>
    <xf numFmtId="0" fontId="8" fillId="3" borderId="37" xfId="12" applyFont="1" applyFill="1" applyBorder="1" applyAlignment="1">
      <alignment horizontal="right" vertical="center" wrapText="1" indent="2" readingOrder="1"/>
    </xf>
    <xf numFmtId="0" fontId="23" fillId="3" borderId="37" xfId="12" applyFont="1" applyFill="1" applyBorder="1" applyAlignment="1">
      <alignment horizontal="left" vertical="center" wrapText="1" indent="2" readingOrder="1"/>
    </xf>
    <xf numFmtId="0" fontId="23" fillId="4" borderId="34" xfId="12" applyFont="1" applyFill="1" applyBorder="1" applyAlignment="1">
      <alignment horizontal="left" vertical="center" wrapText="1" indent="2" readingOrder="1"/>
    </xf>
    <xf numFmtId="0" fontId="42" fillId="4" borderId="84" xfId="12" applyFont="1" applyFill="1" applyBorder="1" applyAlignment="1">
      <alignment horizontal="right" vertical="center" wrapText="1" indent="2" readingOrder="1"/>
    </xf>
    <xf numFmtId="0" fontId="42" fillId="3" borderId="84" xfId="12" applyFont="1" applyFill="1" applyBorder="1" applyAlignment="1">
      <alignment horizontal="right" vertical="center" wrapText="1" indent="2" readingOrder="1"/>
    </xf>
    <xf numFmtId="3" fontId="3" fillId="0" borderId="62" xfId="10" applyNumberFormat="1" applyBorder="1" applyAlignment="1">
      <alignment horizontal="right" vertical="center" indent="1"/>
    </xf>
    <xf numFmtId="0" fontId="3" fillId="3" borderId="0" xfId="10" applyFill="1"/>
    <xf numFmtId="0" fontId="0" fillId="3" borderId="0" xfId="0" applyFill="1"/>
    <xf numFmtId="0" fontId="21" fillId="4" borderId="45" xfId="0" applyFont="1" applyFill="1" applyBorder="1" applyAlignment="1">
      <alignment horizontal="center" wrapText="1"/>
    </xf>
    <xf numFmtId="0" fontId="7" fillId="3" borderId="61" xfId="19" applyFill="1" applyBorder="1" applyAlignment="1">
      <alignment horizontal="center" vertical="center" wrapText="1" readingOrder="2"/>
    </xf>
    <xf numFmtId="3" fontId="3" fillId="3" borderId="61" xfId="20" applyNumberFormat="1" applyFont="1" applyFill="1" applyBorder="1">
      <alignment horizontal="right" vertical="center" indent="1"/>
    </xf>
    <xf numFmtId="0" fontId="21" fillId="3" borderId="61" xfId="21" applyFont="1" applyFill="1" applyBorder="1" applyAlignment="1">
      <alignment horizontal="center" vertical="center" wrapText="1"/>
    </xf>
    <xf numFmtId="0" fontId="7" fillId="4" borderId="62" xfId="19" applyFill="1" applyBorder="1" applyAlignment="1">
      <alignment horizontal="center" vertical="center" wrapText="1" readingOrder="2"/>
    </xf>
    <xf numFmtId="3" fontId="3" fillId="4" borderId="62" xfId="20" applyNumberFormat="1" applyFont="1" applyFill="1" applyBorder="1">
      <alignment horizontal="right" vertical="center" indent="1"/>
    </xf>
    <xf numFmtId="0" fontId="21" fillId="4" borderId="62" xfId="21" applyFont="1" applyFill="1" applyBorder="1" applyAlignment="1">
      <alignment horizontal="center" vertical="center" wrapText="1"/>
    </xf>
    <xf numFmtId="0" fontId="7" fillId="3" borderId="62" xfId="19" applyFill="1" applyBorder="1" applyAlignment="1">
      <alignment horizontal="center" vertical="center" wrapText="1" readingOrder="2"/>
    </xf>
    <xf numFmtId="3" fontId="3" fillId="3" borderId="62" xfId="20" applyNumberFormat="1" applyFont="1" applyFill="1" applyBorder="1">
      <alignment horizontal="right" vertical="center" indent="1"/>
    </xf>
    <xf numFmtId="0" fontId="21" fillId="3" borderId="62" xfId="21" applyFont="1" applyFill="1" applyBorder="1" applyAlignment="1">
      <alignment horizontal="center" vertical="center" wrapText="1"/>
    </xf>
    <xf numFmtId="0" fontId="7" fillId="0" borderId="87" xfId="19" applyFill="1" applyBorder="1" applyAlignment="1">
      <alignment horizontal="center" vertical="center" wrapText="1" readingOrder="2"/>
    </xf>
    <xf numFmtId="3" fontId="3" fillId="0" borderId="87" xfId="20" applyNumberFormat="1" applyFont="1" applyBorder="1">
      <alignment horizontal="right" vertical="center" indent="1"/>
    </xf>
    <xf numFmtId="0" fontId="21" fillId="0" borderId="87" xfId="21" applyFont="1" applyFill="1" applyBorder="1" applyAlignment="1">
      <alignment horizontal="center" vertical="center" wrapText="1"/>
    </xf>
    <xf numFmtId="0" fontId="7" fillId="4" borderId="87" xfId="19" applyFill="1" applyBorder="1" applyAlignment="1">
      <alignment horizontal="center" vertical="center" wrapText="1" readingOrder="2"/>
    </xf>
    <xf numFmtId="3" fontId="3" fillId="4" borderId="87" xfId="20" applyNumberFormat="1" applyFont="1" applyFill="1" applyBorder="1">
      <alignment horizontal="right" vertical="center" indent="1"/>
    </xf>
    <xf numFmtId="0" fontId="21" fillId="4" borderId="87" xfId="21" applyFont="1" applyFill="1" applyBorder="1" applyAlignment="1">
      <alignment horizontal="center" vertical="center" wrapText="1"/>
    </xf>
    <xf numFmtId="0" fontId="21" fillId="0" borderId="23" xfId="17" applyFont="1" applyFill="1" applyBorder="1" applyAlignment="1">
      <alignment horizontal="center" vertical="center"/>
    </xf>
    <xf numFmtId="3" fontId="21" fillId="0" borderId="23" xfId="17" applyNumberFormat="1" applyFont="1" applyFill="1" applyBorder="1" applyAlignment="1">
      <alignment horizontal="right" vertical="center" indent="1"/>
    </xf>
    <xf numFmtId="0" fontId="23" fillId="0" borderId="23" xfId="17" applyFont="1" applyFill="1" applyBorder="1" applyAlignment="1">
      <alignment horizontal="center" vertical="center"/>
    </xf>
    <xf numFmtId="0" fontId="21" fillId="3" borderId="36" xfId="17" applyFont="1" applyFill="1" applyBorder="1" applyAlignment="1">
      <alignment horizontal="right" vertical="center" indent="1"/>
    </xf>
    <xf numFmtId="3" fontId="21" fillId="3" borderId="36" xfId="17" applyNumberFormat="1" applyFont="1" applyFill="1" applyBorder="1" applyAlignment="1">
      <alignment horizontal="right" vertical="center" indent="1"/>
    </xf>
    <xf numFmtId="0" fontId="23" fillId="3" borderId="36" xfId="17" applyFont="1" applyFill="1" applyBorder="1" applyAlignment="1">
      <alignment horizontal="left" vertical="center" indent="1"/>
    </xf>
    <xf numFmtId="0" fontId="21" fillId="3" borderId="23" xfId="17" applyFont="1" applyFill="1" applyBorder="1" applyAlignment="1">
      <alignment horizontal="right" vertical="center" indent="1"/>
    </xf>
    <xf numFmtId="0" fontId="23" fillId="3" borderId="23" xfId="17" applyFont="1" applyFill="1" applyBorder="1" applyAlignment="1">
      <alignment horizontal="left" vertical="center" indent="1"/>
    </xf>
    <xf numFmtId="0" fontId="21" fillId="4" borderId="36" xfId="17" applyFont="1" applyFill="1" applyBorder="1" applyAlignment="1">
      <alignment horizontal="right" vertical="center" indent="1"/>
    </xf>
    <xf numFmtId="3" fontId="21" fillId="4" borderId="36" xfId="17" applyNumberFormat="1" applyFont="1" applyFill="1" applyBorder="1" applyAlignment="1">
      <alignment horizontal="right" vertical="center" indent="1"/>
    </xf>
    <xf numFmtId="0" fontId="8" fillId="3" borderId="37" xfId="12" applyFont="1" applyFill="1" applyBorder="1" applyAlignment="1">
      <alignment horizontal="right" vertical="center" wrapText="1" indent="1"/>
    </xf>
    <xf numFmtId="0" fontId="64" fillId="8" borderId="0" xfId="10" applyFont="1" applyFill="1" applyAlignment="1">
      <alignment vertical="center"/>
    </xf>
    <xf numFmtId="0" fontId="64" fillId="0" borderId="0" xfId="10" applyFont="1" applyAlignment="1">
      <alignment vertical="center"/>
    </xf>
    <xf numFmtId="0" fontId="65" fillId="0" borderId="0" xfId="10" applyFont="1" applyAlignment="1">
      <alignment vertical="center"/>
    </xf>
    <xf numFmtId="0" fontId="19" fillId="0" borderId="34" xfId="21" applyFont="1" applyFill="1" applyBorder="1">
      <alignment horizontal="left" vertical="center" wrapText="1" indent="1"/>
    </xf>
    <xf numFmtId="3" fontId="3" fillId="4" borderId="37" xfId="20" applyNumberFormat="1" applyFont="1" applyFill="1" applyBorder="1">
      <alignment horizontal="right" vertical="center" indent="1"/>
    </xf>
    <xf numFmtId="0" fontId="19" fillId="3" borderId="37" xfId="21" applyFont="1" applyFill="1" applyBorder="1" applyAlignment="1">
      <alignment horizontal="left" vertical="center" wrapText="1" indent="2"/>
    </xf>
    <xf numFmtId="0" fontId="21" fillId="4" borderId="37" xfId="19" applyFont="1" applyFill="1" applyBorder="1" applyAlignment="1">
      <alignment horizontal="right" vertical="center" wrapText="1" indent="2" readingOrder="2"/>
    </xf>
    <xf numFmtId="0" fontId="19" fillId="4" borderId="37" xfId="21" applyFont="1" applyFill="1" applyBorder="1" applyAlignment="1">
      <alignment horizontal="left" vertical="center" wrapText="1" indent="2"/>
    </xf>
    <xf numFmtId="3" fontId="0" fillId="4" borderId="36" xfId="0" applyNumberFormat="1" applyFill="1" applyBorder="1" applyAlignment="1">
      <alignment horizontal="right" vertical="center" indent="1"/>
    </xf>
    <xf numFmtId="3" fontId="21" fillId="4" borderId="36" xfId="0" applyNumberFormat="1" applyFont="1" applyFill="1" applyBorder="1" applyAlignment="1">
      <alignment horizontal="right" vertical="center" indent="1"/>
    </xf>
    <xf numFmtId="0" fontId="23" fillId="4" borderId="36" xfId="21" applyFont="1" applyFill="1" applyBorder="1" applyAlignment="1">
      <alignment horizontal="left" vertical="center" wrapText="1" indent="2"/>
    </xf>
    <xf numFmtId="0" fontId="8" fillId="4" borderId="36" xfId="12" applyFont="1" applyFill="1" applyBorder="1" applyAlignment="1">
      <alignment horizontal="right" vertical="center" wrapText="1" indent="2" readingOrder="1"/>
    </xf>
    <xf numFmtId="3" fontId="3" fillId="0" borderId="0" xfId="0" applyNumberFormat="1" applyFont="1"/>
    <xf numFmtId="0" fontId="23" fillId="4" borderId="44" xfId="6" applyFont="1" applyFill="1" applyBorder="1" applyAlignment="1">
      <alignment horizontal="center" vertical="top" wrapText="1"/>
    </xf>
    <xf numFmtId="0" fontId="21" fillId="3" borderId="45" xfId="19" applyFont="1" applyFill="1" applyBorder="1">
      <alignment horizontal="right" vertical="center" wrapText="1" indent="1" readingOrder="2"/>
    </xf>
    <xf numFmtId="3" fontId="21" fillId="3" borderId="45" xfId="20" applyNumberFormat="1" applyFont="1" applyFill="1" applyBorder="1">
      <alignment horizontal="right" vertical="center" indent="1"/>
    </xf>
    <xf numFmtId="0" fontId="23" fillId="3" borderId="45" xfId="21" applyFont="1" applyFill="1" applyBorder="1">
      <alignment horizontal="left" vertical="center" wrapText="1" indent="1"/>
    </xf>
    <xf numFmtId="0" fontId="21" fillId="4" borderId="37" xfId="19" applyFont="1" applyFill="1" applyBorder="1">
      <alignment horizontal="right" vertical="center" wrapText="1" indent="1" readingOrder="2"/>
    </xf>
    <xf numFmtId="0" fontId="23" fillId="4" borderId="37" xfId="21" applyFont="1" applyFill="1" applyBorder="1">
      <alignment horizontal="left" vertical="center" wrapText="1" indent="1"/>
    </xf>
    <xf numFmtId="0" fontId="21" fillId="3" borderId="42" xfId="19" applyFont="1" applyFill="1" applyBorder="1" applyAlignment="1">
      <alignment horizontal="center" vertical="center" wrapText="1" readingOrder="2"/>
    </xf>
    <xf numFmtId="0" fontId="23" fillId="3" borderId="41" xfId="21" applyFont="1" applyFill="1" applyBorder="1" applyAlignment="1">
      <alignment horizontal="center" vertical="center" wrapText="1"/>
    </xf>
    <xf numFmtId="0" fontId="3" fillId="0" borderId="0" xfId="10" applyAlignment="1">
      <alignment horizontal="center"/>
    </xf>
    <xf numFmtId="0" fontId="23" fillId="3" borderId="31" xfId="21" applyFont="1" applyFill="1" applyBorder="1" applyAlignment="1">
      <alignment horizontal="center" vertical="center" wrapText="1"/>
    </xf>
    <xf numFmtId="0" fontId="23" fillId="3" borderId="34" xfId="21" applyFont="1" applyFill="1" applyBorder="1" applyAlignment="1">
      <alignment horizontal="center" vertical="center" wrapText="1"/>
    </xf>
    <xf numFmtId="0" fontId="7" fillId="0" borderId="0" xfId="2" applyFont="1" applyAlignment="1">
      <alignment horizontal="center" vertical="center"/>
    </xf>
    <xf numFmtId="0" fontId="21" fillId="3" borderId="34" xfId="19" applyFont="1" applyFill="1" applyBorder="1" applyAlignment="1">
      <alignment horizontal="center" vertical="center" wrapText="1" readingOrder="2"/>
    </xf>
    <xf numFmtId="0" fontId="23" fillId="4" borderId="34" xfId="21" applyFont="1" applyFill="1" applyBorder="1" applyAlignment="1">
      <alignment horizontal="center" vertical="center" wrapText="1"/>
    </xf>
    <xf numFmtId="0" fontId="21" fillId="3" borderId="31" xfId="19" applyFont="1" applyFill="1" applyBorder="1" applyAlignment="1">
      <alignment horizontal="center" vertical="center" wrapText="1" readingOrder="2"/>
    </xf>
    <xf numFmtId="0" fontId="21" fillId="4" borderId="34" xfId="19" applyFont="1" applyFill="1" applyBorder="1" applyAlignment="1">
      <alignment horizontal="center" vertical="center" wrapText="1" readingOrder="2"/>
    </xf>
    <xf numFmtId="0" fontId="21" fillId="2" borderId="10" xfId="6" applyFont="1" applyBorder="1">
      <alignment horizontal="center" vertical="center" wrapText="1"/>
    </xf>
    <xf numFmtId="0" fontId="21" fillId="4" borderId="36" xfId="19" applyFont="1" applyFill="1" applyBorder="1" applyAlignment="1">
      <alignment horizontal="center" vertical="center" wrapText="1" readingOrder="2"/>
    </xf>
    <xf numFmtId="0" fontId="23" fillId="4" borderId="36" xfId="21" applyFont="1" applyFill="1" applyBorder="1" applyAlignment="1">
      <alignment horizontal="center" vertical="center" wrapText="1"/>
    </xf>
    <xf numFmtId="0" fontId="23" fillId="4" borderId="39" xfId="21" applyFont="1" applyFill="1" applyBorder="1" applyAlignment="1">
      <alignment horizontal="center" vertical="center" wrapText="1"/>
    </xf>
    <xf numFmtId="0" fontId="21" fillId="3" borderId="18" xfId="19" applyFont="1" applyFill="1" applyBorder="1" applyAlignment="1">
      <alignment horizontal="center" vertical="center" wrapText="1" readingOrder="2"/>
    </xf>
    <xf numFmtId="0" fontId="21" fillId="3" borderId="14" xfId="19" applyFont="1" applyFill="1" applyBorder="1" applyAlignment="1">
      <alignment horizontal="center" vertical="center" wrapText="1" readingOrder="2"/>
    </xf>
    <xf numFmtId="0" fontId="21" fillId="3" borderId="16" xfId="19" applyFont="1" applyFill="1" applyBorder="1" applyAlignment="1">
      <alignment horizontal="center" vertical="center" wrapText="1" readingOrder="2"/>
    </xf>
    <xf numFmtId="0" fontId="21" fillId="4" borderId="37" xfId="19" applyFont="1" applyFill="1" applyBorder="1" applyAlignment="1">
      <alignment horizontal="center" vertical="center" wrapText="1" readingOrder="2"/>
    </xf>
    <xf numFmtId="0" fontId="21" fillId="4" borderId="39" xfId="19" applyFont="1" applyFill="1" applyBorder="1" applyAlignment="1">
      <alignment horizontal="center" vertical="center" wrapText="1" readingOrder="2"/>
    </xf>
    <xf numFmtId="0" fontId="23" fillId="0" borderId="0" xfId="10" applyFont="1" applyAlignment="1">
      <alignment horizontal="left"/>
    </xf>
    <xf numFmtId="0" fontId="23" fillId="3" borderId="37" xfId="21" applyFont="1" applyFill="1" applyBorder="1" applyAlignment="1">
      <alignment horizontal="center" vertical="center" wrapText="1"/>
    </xf>
    <xf numFmtId="0" fontId="21" fillId="3" borderId="37" xfId="19" applyFont="1" applyFill="1" applyBorder="1" applyAlignment="1">
      <alignment horizontal="center" vertical="center" wrapText="1" readingOrder="2"/>
    </xf>
    <xf numFmtId="0" fontId="21" fillId="0" borderId="0" xfId="10" applyFont="1" applyAlignment="1">
      <alignment horizontal="right" readingOrder="2"/>
    </xf>
    <xf numFmtId="0" fontId="3" fillId="0" borderId="0" xfId="10" applyAlignment="1">
      <alignment horizontal="center" vertical="center" wrapText="1"/>
    </xf>
    <xf numFmtId="0" fontId="21" fillId="3" borderId="61" xfId="19" applyFont="1" applyFill="1" applyBorder="1" applyAlignment="1">
      <alignment horizontal="center" vertical="center" wrapText="1" readingOrder="2"/>
    </xf>
    <xf numFmtId="0" fontId="21" fillId="3" borderId="62" xfId="19" applyFont="1" applyFill="1" applyBorder="1" applyAlignment="1">
      <alignment horizontal="center" vertical="center" wrapText="1" readingOrder="2"/>
    </xf>
    <xf numFmtId="0" fontId="21" fillId="3" borderId="63" xfId="19" applyFont="1" applyFill="1" applyBorder="1" applyAlignment="1">
      <alignment horizontal="center" vertical="center" wrapText="1" readingOrder="2"/>
    </xf>
    <xf numFmtId="0" fontId="23" fillId="0" borderId="0" xfId="10" applyFont="1"/>
    <xf numFmtId="0" fontId="21" fillId="3" borderId="39" xfId="19" applyFont="1" applyFill="1" applyBorder="1" applyAlignment="1">
      <alignment horizontal="center" vertical="center" wrapText="1" readingOrder="2"/>
    </xf>
    <xf numFmtId="0" fontId="21" fillId="3" borderId="36" xfId="19" applyFont="1" applyFill="1" applyBorder="1" applyAlignment="1">
      <alignment horizontal="center" vertical="center" wrapText="1" readingOrder="2"/>
    </xf>
    <xf numFmtId="0" fontId="23" fillId="3" borderId="36" xfId="21" applyFont="1" applyFill="1" applyBorder="1" applyAlignment="1">
      <alignment horizontal="center" vertical="center" wrapText="1"/>
    </xf>
    <xf numFmtId="0" fontId="21" fillId="4" borderId="45" xfId="0" applyFont="1" applyFill="1" applyBorder="1" applyAlignment="1">
      <alignment horizontal="center" vertical="center" wrapText="1"/>
    </xf>
    <xf numFmtId="0" fontId="21" fillId="4" borderId="50" xfId="0" applyFont="1" applyFill="1" applyBorder="1" applyAlignment="1">
      <alignment horizontal="center" vertical="center" wrapText="1"/>
    </xf>
    <xf numFmtId="0" fontId="23" fillId="3" borderId="39" xfId="21" applyFont="1" applyFill="1" applyBorder="1" applyAlignment="1">
      <alignment horizontal="center" vertical="center" wrapText="1"/>
    </xf>
    <xf numFmtId="0" fontId="23" fillId="3" borderId="37" xfId="21" applyFont="1" applyFill="1" applyBorder="1">
      <alignment horizontal="left" vertical="center" wrapText="1" indent="1"/>
    </xf>
    <xf numFmtId="0" fontId="21" fillId="4" borderId="36" xfId="11" applyFont="1" applyFill="1" applyBorder="1" applyAlignment="1">
      <alignment horizontal="right" vertical="center" indent="1"/>
    </xf>
    <xf numFmtId="3" fontId="3" fillId="4" borderId="36" xfId="11" applyNumberFormat="1" applyFill="1" applyBorder="1" applyAlignment="1">
      <alignment horizontal="right" vertical="center" indent="1"/>
    </xf>
    <xf numFmtId="0" fontId="23" fillId="4" borderId="36" xfId="11" applyFont="1" applyFill="1" applyBorder="1" applyAlignment="1">
      <alignment horizontal="left" vertical="center" indent="1"/>
    </xf>
    <xf numFmtId="0" fontId="21" fillId="0" borderId="37" xfId="11" applyFont="1" applyBorder="1" applyAlignment="1">
      <alignment horizontal="right" vertical="center" indent="1"/>
    </xf>
    <xf numFmtId="3" fontId="21" fillId="0" borderId="37" xfId="11" applyNumberFormat="1" applyFont="1" applyBorder="1" applyAlignment="1">
      <alignment horizontal="right" vertical="center" indent="1"/>
    </xf>
    <xf numFmtId="0" fontId="23" fillId="0" borderId="37" xfId="11" applyFont="1" applyBorder="1" applyAlignment="1">
      <alignment horizontal="left" vertical="center" indent="1"/>
    </xf>
    <xf numFmtId="0" fontId="21" fillId="0" borderId="34" xfId="11" applyFont="1" applyBorder="1" applyAlignment="1">
      <alignment horizontal="right" vertical="center" indent="1"/>
    </xf>
    <xf numFmtId="0" fontId="23" fillId="0" borderId="34" xfId="11" applyFont="1" applyBorder="1" applyAlignment="1">
      <alignment horizontal="left" vertical="center" indent="1"/>
    </xf>
    <xf numFmtId="3" fontId="21" fillId="4" borderId="45" xfId="20" applyNumberFormat="1" applyFont="1" applyFill="1" applyBorder="1">
      <alignment horizontal="right" vertical="center" indent="1"/>
    </xf>
    <xf numFmtId="1" fontId="9" fillId="0" borderId="0" xfId="0" applyNumberFormat="1" applyFont="1" applyAlignment="1">
      <alignment vertical="center"/>
    </xf>
    <xf numFmtId="1" fontId="9" fillId="0" borderId="0" xfId="0" applyNumberFormat="1" applyFont="1"/>
    <xf numFmtId="3" fontId="3" fillId="0" borderId="0" xfId="0" applyNumberFormat="1" applyFont="1" applyAlignment="1">
      <alignment horizontal="center"/>
    </xf>
    <xf numFmtId="0" fontId="3" fillId="0" borderId="36" xfId="20" applyFont="1" applyBorder="1">
      <alignment horizontal="right" vertical="center" indent="1"/>
    </xf>
    <xf numFmtId="0" fontId="23" fillId="4" borderId="44" xfId="0" applyFont="1" applyFill="1" applyBorder="1" applyAlignment="1">
      <alignment horizontal="center" vertical="center" readingOrder="2"/>
    </xf>
    <xf numFmtId="0" fontId="3" fillId="0" borderId="34" xfId="19" applyFont="1" applyFill="1" applyBorder="1" applyAlignment="1">
      <alignment horizontal="right" vertical="center" wrapText="1" readingOrder="2"/>
    </xf>
    <xf numFmtId="3" fontId="3" fillId="0" borderId="34" xfId="20" applyNumberFormat="1" applyFont="1" applyBorder="1">
      <alignment horizontal="right" vertical="center" indent="1"/>
    </xf>
    <xf numFmtId="3" fontId="21" fillId="0" borderId="34" xfId="18" applyNumberFormat="1" applyFont="1" applyBorder="1">
      <alignment horizontal="right" vertical="center" indent="1"/>
    </xf>
    <xf numFmtId="0" fontId="3" fillId="4" borderId="34" xfId="19" applyFont="1" applyFill="1" applyBorder="1" applyAlignment="1">
      <alignment horizontal="right" vertical="center" wrapText="1" readingOrder="2"/>
    </xf>
    <xf numFmtId="3" fontId="23" fillId="3" borderId="23" xfId="20" applyNumberFormat="1" applyFont="1" applyFill="1" applyBorder="1" applyAlignment="1">
      <alignment horizontal="center" vertical="center"/>
    </xf>
    <xf numFmtId="3" fontId="21" fillId="3" borderId="45" xfId="10" applyNumberFormat="1" applyFont="1" applyFill="1" applyBorder="1" applyAlignment="1">
      <alignment horizontal="right" vertical="center" indent="1"/>
    </xf>
    <xf numFmtId="0" fontId="23" fillId="0" borderId="0" xfId="0" applyFont="1" applyAlignment="1">
      <alignment vertical="center"/>
    </xf>
    <xf numFmtId="0" fontId="21" fillId="3" borderId="23" xfId="19" applyFont="1" applyFill="1" applyBorder="1" applyAlignment="1">
      <alignment horizontal="right" vertical="center" wrapText="1" indent="4" readingOrder="2"/>
    </xf>
    <xf numFmtId="3" fontId="21" fillId="3" borderId="23" xfId="20" applyNumberFormat="1" applyFont="1" applyFill="1" applyBorder="1" applyAlignment="1">
      <alignment horizontal="left" vertical="center" indent="4"/>
    </xf>
    <xf numFmtId="0" fontId="21" fillId="3" borderId="49" xfId="19" applyFont="1" applyFill="1" applyBorder="1">
      <alignment horizontal="right" vertical="center" wrapText="1" indent="1" readingOrder="2"/>
    </xf>
    <xf numFmtId="0" fontId="23" fillId="3" borderId="49" xfId="19" applyFont="1" applyFill="1" applyBorder="1" applyAlignment="1">
      <alignment horizontal="left" vertical="center" wrapText="1" indent="1" readingOrder="2"/>
    </xf>
    <xf numFmtId="0" fontId="21" fillId="3" borderId="52" xfId="19" applyFont="1" applyFill="1" applyBorder="1">
      <alignment horizontal="right" vertical="center" wrapText="1" indent="1" readingOrder="2"/>
    </xf>
    <xf numFmtId="3" fontId="21" fillId="3" borderId="44" xfId="20" applyNumberFormat="1" applyFont="1" applyFill="1" applyBorder="1">
      <alignment horizontal="right" vertical="center" indent="1"/>
    </xf>
    <xf numFmtId="0" fontId="23" fillId="3" borderId="52" xfId="19" applyFont="1" applyFill="1" applyBorder="1" applyAlignment="1">
      <alignment horizontal="left" vertical="center" wrapText="1" indent="1" readingOrder="2"/>
    </xf>
    <xf numFmtId="0" fontId="21" fillId="4" borderId="30" xfId="19" applyFont="1" applyFill="1" applyBorder="1">
      <alignment horizontal="right" vertical="center" wrapText="1" indent="1" readingOrder="2"/>
    </xf>
    <xf numFmtId="0" fontId="23" fillId="4" borderId="31" xfId="19" applyFont="1" applyFill="1" applyBorder="1" applyAlignment="1">
      <alignment horizontal="left" vertical="center" wrapText="1" indent="1" readingOrder="2"/>
    </xf>
    <xf numFmtId="0" fontId="21" fillId="4" borderId="52" xfId="19" applyFont="1" applyFill="1" applyBorder="1">
      <alignment horizontal="right" vertical="center" wrapText="1" indent="1" readingOrder="2"/>
    </xf>
    <xf numFmtId="0" fontId="23" fillId="4" borderId="36" xfId="19" applyFont="1" applyFill="1" applyBorder="1" applyAlignment="1">
      <alignment horizontal="left" vertical="center" wrapText="1" indent="1" readingOrder="2"/>
    </xf>
    <xf numFmtId="0" fontId="23" fillId="3" borderId="30" xfId="19" applyFont="1" applyFill="1" applyBorder="1" applyAlignment="1">
      <alignment horizontal="left" vertical="center" wrapText="1" indent="1" readingOrder="2"/>
    </xf>
    <xf numFmtId="0" fontId="29" fillId="3" borderId="34" xfId="21" applyFont="1" applyFill="1" applyBorder="1">
      <alignment horizontal="left" vertical="center" wrapText="1" indent="1"/>
    </xf>
    <xf numFmtId="3" fontId="9" fillId="3" borderId="31" xfId="20" applyNumberFormat="1" applyFill="1" applyBorder="1">
      <alignment horizontal="right" vertical="center" indent="1"/>
    </xf>
    <xf numFmtId="0" fontId="23" fillId="3" borderId="31" xfId="21" applyFont="1" applyFill="1" applyBorder="1" applyAlignment="1">
      <alignment horizontal="left" vertical="center" wrapText="1" indent="2"/>
    </xf>
    <xf numFmtId="0" fontId="23" fillId="0" borderId="34" xfId="21" applyFont="1" applyFill="1" applyBorder="1" applyAlignment="1">
      <alignment horizontal="left" vertical="center" wrapText="1" indent="2"/>
    </xf>
    <xf numFmtId="0" fontId="21" fillId="4" borderId="23" xfId="20" applyFont="1" applyFill="1" applyBorder="1">
      <alignment horizontal="right" vertical="center" indent="1"/>
    </xf>
    <xf numFmtId="0" fontId="23" fillId="3" borderId="18" xfId="12" applyFont="1" applyFill="1" applyBorder="1" applyAlignment="1">
      <alignment horizontal="left" vertical="center" wrapText="1" indent="2" readingOrder="1"/>
    </xf>
    <xf numFmtId="0" fontId="23" fillId="4" borderId="118" xfId="12" applyFont="1" applyFill="1" applyBorder="1" applyAlignment="1">
      <alignment horizontal="left" vertical="center" wrapText="1" indent="2" readingOrder="1"/>
    </xf>
    <xf numFmtId="0" fontId="23" fillId="3" borderId="118" xfId="12" applyFont="1" applyFill="1" applyBorder="1" applyAlignment="1">
      <alignment horizontal="left" vertical="center" wrapText="1" indent="2" readingOrder="1"/>
    </xf>
    <xf numFmtId="0" fontId="60" fillId="0" borderId="45" xfId="0" applyFont="1" applyBorder="1" applyAlignment="1">
      <alignment horizontal="right" vertical="center" wrapText="1" indent="2" readingOrder="2"/>
    </xf>
    <xf numFmtId="0" fontId="21" fillId="4" borderId="62" xfId="12" applyFont="1" applyFill="1" applyBorder="1" applyAlignment="1">
      <alignment horizontal="right" vertical="center" wrapText="1" indent="2" readingOrder="2"/>
    </xf>
    <xf numFmtId="0" fontId="60" fillId="0" borderId="44" xfId="0" applyFont="1" applyBorder="1" applyAlignment="1">
      <alignment horizontal="right" vertical="center" wrapText="1" indent="2" readingOrder="2"/>
    </xf>
    <xf numFmtId="0" fontId="23" fillId="0" borderId="45" xfId="21" applyFont="1" applyFill="1" applyBorder="1" applyAlignment="1">
      <alignment horizontal="left" vertical="center" wrapText="1" indent="2"/>
    </xf>
    <xf numFmtId="0" fontId="23" fillId="4" borderId="44" xfId="12" applyFont="1" applyFill="1" applyBorder="1" applyAlignment="1">
      <alignment horizontal="left" vertical="center" wrapText="1" indent="2" readingOrder="1"/>
    </xf>
    <xf numFmtId="0" fontId="23" fillId="0" borderId="44" xfId="21" applyFont="1" applyFill="1" applyBorder="1" applyAlignment="1">
      <alignment horizontal="left" vertical="center" wrapText="1" indent="2"/>
    </xf>
    <xf numFmtId="0" fontId="21" fillId="0" borderId="45" xfId="10" applyFont="1" applyBorder="1" applyAlignment="1">
      <alignment horizontal="right" vertical="center" wrapText="1" indent="2" readingOrder="2"/>
    </xf>
    <xf numFmtId="0" fontId="21" fillId="4" borderId="44" xfId="20" applyFont="1" applyFill="1" applyBorder="1" applyAlignment="1">
      <alignment horizontal="right" vertical="center" wrapText="1" indent="2" readingOrder="2"/>
    </xf>
    <xf numFmtId="0" fontId="60" fillId="0" borderId="44" xfId="0" applyFont="1" applyBorder="1" applyAlignment="1">
      <alignment horizontal="right" vertical="center" wrapText="1" indent="2"/>
    </xf>
    <xf numFmtId="0" fontId="54" fillId="0" borderId="0" xfId="10" applyFont="1" applyAlignment="1">
      <alignment horizontal="right" vertical="top" wrapText="1" indent="1" readingOrder="2"/>
    </xf>
    <xf numFmtId="0" fontId="2" fillId="0" borderId="0" xfId="10" applyFont="1" applyAlignment="1">
      <alignment horizontal="left" vertical="top" wrapText="1" indent="1"/>
    </xf>
    <xf numFmtId="0" fontId="23" fillId="3" borderId="23" xfId="21" applyFont="1" applyFill="1" applyBorder="1" applyAlignment="1">
      <alignment horizontal="left" vertical="center" wrapText="1" indent="4"/>
    </xf>
    <xf numFmtId="0" fontId="23" fillId="3" borderId="45" xfId="21" applyFont="1" applyFill="1" applyBorder="1" applyAlignment="1">
      <alignment horizontal="left" vertical="center" wrapText="1" indent="2"/>
    </xf>
    <xf numFmtId="0" fontId="23" fillId="4" borderId="45" xfId="21" applyFont="1" applyFill="1" applyBorder="1" applyAlignment="1">
      <alignment horizontal="left" vertical="center" wrapText="1" indent="2"/>
    </xf>
    <xf numFmtId="0" fontId="21" fillId="3" borderId="45" xfId="19" applyFont="1" applyFill="1" applyBorder="1" applyAlignment="1">
      <alignment horizontal="right" vertical="center" wrapText="1" indent="2" readingOrder="2"/>
    </xf>
    <xf numFmtId="0" fontId="21" fillId="4" borderId="45" xfId="19" applyFont="1" applyFill="1" applyBorder="1" applyAlignment="1">
      <alignment horizontal="right" vertical="center" wrapText="1" indent="2" readingOrder="2"/>
    </xf>
    <xf numFmtId="49" fontId="21" fillId="3" borderId="31" xfId="19" applyNumberFormat="1" applyFont="1" applyFill="1" applyBorder="1" applyAlignment="1">
      <alignment horizontal="right" vertical="center" wrapText="1" indent="2" readingOrder="2"/>
    </xf>
    <xf numFmtId="0" fontId="21" fillId="3" borderId="23" xfId="19" applyFont="1" applyFill="1" applyBorder="1" applyAlignment="1">
      <alignment horizontal="right" vertical="center" wrapText="1" indent="2" readingOrder="2"/>
    </xf>
    <xf numFmtId="0" fontId="21" fillId="4" borderId="23" xfId="19" applyFont="1" applyFill="1" applyBorder="1" applyAlignment="1">
      <alignment horizontal="right" vertical="center" wrapText="1" indent="2" readingOrder="2"/>
    </xf>
    <xf numFmtId="0" fontId="23" fillId="3" borderId="23" xfId="21" applyFont="1" applyFill="1" applyBorder="1" applyAlignment="1">
      <alignment horizontal="left" vertical="center" wrapText="1" indent="2"/>
    </xf>
    <xf numFmtId="0" fontId="23" fillId="4" borderId="23" xfId="21" applyFont="1" applyFill="1" applyBorder="1" applyAlignment="1">
      <alignment horizontal="left" vertical="center" wrapText="1" indent="2"/>
    </xf>
    <xf numFmtId="3" fontId="21" fillId="4" borderId="50" xfId="20" applyNumberFormat="1" applyFont="1" applyFill="1" applyBorder="1">
      <alignment horizontal="right" vertical="center" indent="1"/>
    </xf>
    <xf numFmtId="0" fontId="3" fillId="4" borderId="0" xfId="0" applyFont="1" applyFill="1" applyAlignment="1">
      <alignment vertical="center"/>
    </xf>
    <xf numFmtId="0" fontId="21" fillId="4" borderId="50" xfId="11" applyFont="1" applyFill="1" applyBorder="1" applyAlignment="1">
      <alignment horizontal="center" vertical="center" wrapText="1"/>
    </xf>
    <xf numFmtId="0" fontId="21" fillId="0" borderId="129" xfId="19" applyFont="1" applyFill="1" applyBorder="1">
      <alignment horizontal="right" vertical="center" wrapText="1" indent="1" readingOrder="2"/>
    </xf>
    <xf numFmtId="3" fontId="21" fillId="0" borderId="129" xfId="18" applyNumberFormat="1" applyFont="1" applyBorder="1">
      <alignment horizontal="right" vertical="center" indent="1"/>
    </xf>
    <xf numFmtId="0" fontId="23" fillId="0" borderId="129" xfId="21" applyFont="1" applyFill="1" applyBorder="1">
      <alignment horizontal="left" vertical="center" wrapText="1" indent="1"/>
    </xf>
    <xf numFmtId="0" fontId="21" fillId="4" borderId="129" xfId="19" applyFont="1" applyFill="1" applyBorder="1">
      <alignment horizontal="right" vertical="center" wrapText="1" indent="1" readingOrder="2"/>
    </xf>
    <xf numFmtId="3" fontId="21" fillId="4" borderId="129" xfId="18" applyNumberFormat="1" applyFont="1" applyFill="1" applyBorder="1">
      <alignment horizontal="right" vertical="center" indent="1"/>
    </xf>
    <xf numFmtId="0" fontId="23" fillId="4" borderId="129" xfId="21" applyFont="1" applyFill="1" applyBorder="1">
      <alignment horizontal="left" vertical="center" wrapText="1" indent="1"/>
    </xf>
    <xf numFmtId="0" fontId="21" fillId="3" borderId="129" xfId="19" applyFont="1" applyFill="1" applyBorder="1">
      <alignment horizontal="right" vertical="center" wrapText="1" indent="1" readingOrder="2"/>
    </xf>
    <xf numFmtId="3" fontId="21" fillId="3" borderId="129" xfId="18" applyNumberFormat="1" applyFont="1" applyFill="1" applyBorder="1">
      <alignment horizontal="right" vertical="center" indent="1"/>
    </xf>
    <xf numFmtId="0" fontId="23" fillId="3" borderId="129" xfId="21" applyFont="1" applyFill="1" applyBorder="1">
      <alignment horizontal="left" vertical="center" wrapText="1" indent="1"/>
    </xf>
    <xf numFmtId="0" fontId="21" fillId="4" borderId="129" xfId="17" applyFont="1" applyFill="1" applyBorder="1" applyAlignment="1">
      <alignment horizontal="right" vertical="center" wrapText="1" indent="1"/>
    </xf>
    <xf numFmtId="3" fontId="21" fillId="4" borderId="129" xfId="20" applyNumberFormat="1" applyFont="1" applyFill="1" applyBorder="1">
      <alignment horizontal="right" vertical="center" indent="1"/>
    </xf>
    <xf numFmtId="0" fontId="23" fillId="4" borderId="129" xfId="17" applyFont="1" applyFill="1" applyBorder="1" applyAlignment="1">
      <alignment horizontal="left" vertical="center" wrapText="1" indent="1"/>
    </xf>
    <xf numFmtId="3" fontId="21" fillId="4" borderId="129" xfId="17" applyNumberFormat="1" applyFont="1" applyFill="1" applyBorder="1" applyAlignment="1">
      <alignment horizontal="left" vertical="center" wrapText="1" indent="1"/>
    </xf>
    <xf numFmtId="3" fontId="21" fillId="3" borderId="129" xfId="20" applyNumberFormat="1" applyFont="1" applyFill="1" applyBorder="1">
      <alignment horizontal="right" vertical="center" indent="1"/>
    </xf>
    <xf numFmtId="0" fontId="23" fillId="3" borderId="130" xfId="19" applyFont="1" applyFill="1" applyBorder="1" applyAlignment="1">
      <alignment horizontal="left" vertical="center" wrapText="1" indent="1" readingOrder="2"/>
    </xf>
    <xf numFmtId="0" fontId="23" fillId="4" borderId="129" xfId="19" applyFont="1" applyFill="1" applyBorder="1" applyAlignment="1">
      <alignment horizontal="left" vertical="center" wrapText="1" indent="1" readingOrder="2"/>
    </xf>
    <xf numFmtId="3" fontId="21" fillId="4" borderId="23" xfId="0" applyNumberFormat="1" applyFont="1" applyFill="1" applyBorder="1" applyAlignment="1">
      <alignment horizontal="left" vertical="center" indent="1"/>
    </xf>
    <xf numFmtId="1" fontId="3" fillId="0" borderId="0" xfId="10" applyNumberFormat="1" applyAlignment="1">
      <alignment vertical="center"/>
    </xf>
    <xf numFmtId="0" fontId="21" fillId="4" borderId="132" xfId="19" applyFont="1" applyFill="1" applyBorder="1" applyAlignment="1">
      <alignment horizontal="right" vertical="center" wrapText="1" indent="2" readingOrder="2"/>
    </xf>
    <xf numFmtId="3" fontId="3" fillId="4" borderId="132" xfId="20" applyNumberFormat="1" applyFont="1" applyFill="1" applyBorder="1">
      <alignment horizontal="right" vertical="center" indent="1"/>
    </xf>
    <xf numFmtId="0" fontId="19" fillId="4" borderId="132" xfId="21" applyFont="1" applyFill="1" applyBorder="1" applyAlignment="1">
      <alignment horizontal="left" vertical="center" wrapText="1" indent="2"/>
    </xf>
    <xf numFmtId="0" fontId="48" fillId="0" borderId="0" xfId="0" applyFont="1" applyAlignment="1">
      <alignment vertical="center"/>
    </xf>
    <xf numFmtId="0" fontId="21" fillId="4" borderId="23" xfId="10" applyFont="1" applyFill="1" applyBorder="1" applyAlignment="1">
      <alignment horizontal="center" vertical="center" wrapText="1"/>
    </xf>
    <xf numFmtId="0" fontId="22" fillId="4" borderId="23" xfId="10" applyFont="1" applyFill="1" applyBorder="1" applyAlignment="1">
      <alignment horizontal="center" vertical="center"/>
    </xf>
    <xf numFmtId="0" fontId="8" fillId="3" borderId="23" xfId="12" applyFont="1" applyFill="1" applyBorder="1" applyAlignment="1">
      <alignment horizontal="right" vertical="center" wrapText="1" indent="2" readingOrder="1"/>
    </xf>
    <xf numFmtId="0" fontId="23" fillId="3" borderId="23" xfId="0" applyFont="1" applyFill="1" applyBorder="1" applyAlignment="1">
      <alignment horizontal="left" vertical="center" wrapText="1" indent="2" readingOrder="1"/>
    </xf>
    <xf numFmtId="0" fontId="21" fillId="3" borderId="23" xfId="20" applyFont="1" applyFill="1" applyBorder="1">
      <alignment horizontal="right" vertical="center" indent="1"/>
    </xf>
    <xf numFmtId="0" fontId="42" fillId="4" borderId="42" xfId="12" applyFont="1" applyFill="1" applyBorder="1" applyAlignment="1">
      <alignment horizontal="center" vertical="center" wrapText="1" readingOrder="1"/>
    </xf>
    <xf numFmtId="3" fontId="21" fillId="4" borderId="41" xfId="10" applyNumberFormat="1" applyFont="1" applyFill="1" applyBorder="1" applyAlignment="1">
      <alignment horizontal="right" vertical="center" indent="1"/>
    </xf>
    <xf numFmtId="0" fontId="23" fillId="4" borderId="41" xfId="12" applyFont="1" applyFill="1" applyBorder="1" applyAlignment="1">
      <alignment horizontal="center" vertical="center" wrapText="1" readingOrder="1"/>
    </xf>
    <xf numFmtId="3" fontId="9" fillId="4" borderId="87" xfId="12" applyNumberFormat="1" applyFont="1" applyFill="1" applyBorder="1" applyAlignment="1">
      <alignment horizontal="left" vertical="center" wrapText="1" indent="1" readingOrder="1"/>
    </xf>
    <xf numFmtId="0" fontId="23" fillId="9" borderId="36" xfId="0" applyFont="1" applyFill="1" applyBorder="1" applyAlignment="1">
      <alignment horizontal="left" vertical="center" wrapText="1" indent="2" readingOrder="1"/>
    </xf>
    <xf numFmtId="0" fontId="21" fillId="4" borderId="132" xfId="6" applyFont="1" applyFill="1" applyBorder="1" applyAlignment="1">
      <alignment horizontal="center" wrapText="1"/>
    </xf>
    <xf numFmtId="3" fontId="3" fillId="3" borderId="44" xfId="20" applyNumberFormat="1" applyFont="1" applyFill="1" applyBorder="1">
      <alignment horizontal="right" vertical="center" indent="1"/>
    </xf>
    <xf numFmtId="3" fontId="3" fillId="3" borderId="31" xfId="18" applyNumberFormat="1" applyFont="1" applyFill="1" applyBorder="1">
      <alignment horizontal="right" vertical="center" indent="1"/>
    </xf>
    <xf numFmtId="0" fontId="3" fillId="0" borderId="131" xfId="0" applyFont="1" applyBorder="1" applyAlignment="1">
      <alignment vertical="center"/>
    </xf>
    <xf numFmtId="0" fontId="21" fillId="3" borderId="44" xfId="19" applyFont="1" applyFill="1" applyBorder="1" applyAlignment="1">
      <alignment horizontal="right" vertical="center" wrapText="1" indent="2" readingOrder="2"/>
    </xf>
    <xf numFmtId="0" fontId="66" fillId="10" borderId="134" xfId="0" applyFont="1" applyFill="1" applyBorder="1" applyAlignment="1">
      <alignment horizontal="left" vertical="top"/>
    </xf>
    <xf numFmtId="3" fontId="21" fillId="3" borderId="11" xfId="18" applyNumberFormat="1" applyFont="1" applyFill="1" applyBorder="1">
      <alignment horizontal="right" vertical="center" indent="1"/>
    </xf>
    <xf numFmtId="0" fontId="23" fillId="3" borderId="11" xfId="21" applyFont="1" applyFill="1" applyBorder="1" applyAlignment="1">
      <alignment horizontal="center" vertical="center" wrapText="1"/>
    </xf>
    <xf numFmtId="3" fontId="21" fillId="3" borderId="11" xfId="20" applyNumberFormat="1" applyFont="1" applyFill="1" applyBorder="1">
      <alignment horizontal="right" vertical="center" indent="1"/>
    </xf>
    <xf numFmtId="0" fontId="3" fillId="0" borderId="0" xfId="0" applyFont="1" applyAlignment="1">
      <alignment horizontal="center" vertical="center"/>
    </xf>
    <xf numFmtId="3" fontId="21" fillId="0" borderId="50" xfId="17" applyNumberFormat="1" applyFont="1" applyFill="1" applyBorder="1" applyAlignment="1">
      <alignment horizontal="right" vertical="center" indent="1"/>
    </xf>
    <xf numFmtId="3" fontId="3" fillId="4" borderId="63" xfId="10" applyNumberFormat="1" applyFill="1" applyBorder="1" applyAlignment="1">
      <alignment horizontal="right" vertical="center" indent="1"/>
    </xf>
    <xf numFmtId="0" fontId="67" fillId="11" borderId="131" xfId="17" applyFont="1" applyFill="1" applyBorder="1" applyAlignment="1">
      <alignment horizontal="center" vertical="center"/>
    </xf>
    <xf numFmtId="1" fontId="21" fillId="0" borderId="0" xfId="0" applyNumberFormat="1" applyFont="1" applyAlignment="1">
      <alignment horizontal="right" vertical="center"/>
    </xf>
    <xf numFmtId="1" fontId="3" fillId="0" borderId="0" xfId="0" applyNumberFormat="1" applyFont="1" applyAlignment="1">
      <alignment vertical="center"/>
    </xf>
    <xf numFmtId="0" fontId="3" fillId="0" borderId="0" xfId="0" applyFont="1" applyAlignment="1">
      <alignment horizontal="right"/>
    </xf>
    <xf numFmtId="1" fontId="8" fillId="0" borderId="0" xfId="0" applyNumberFormat="1" applyFont="1" applyAlignment="1">
      <alignment horizontal="right" vertical="center"/>
    </xf>
    <xf numFmtId="1" fontId="8" fillId="0" borderId="0" xfId="0" applyNumberFormat="1" applyFont="1" applyAlignment="1">
      <alignment horizontal="right" vertical="center" wrapText="1"/>
    </xf>
    <xf numFmtId="0" fontId="9" fillId="0" borderId="0" xfId="0" applyFont="1" applyAlignment="1">
      <alignment horizontal="right"/>
    </xf>
    <xf numFmtId="3" fontId="3" fillId="0" borderId="0" xfId="0" applyNumberFormat="1" applyFont="1" applyAlignment="1">
      <alignment horizontal="left" vertical="center"/>
    </xf>
    <xf numFmtId="0" fontId="23" fillId="3" borderId="36" xfId="21" applyFont="1" applyFill="1" applyBorder="1" applyAlignment="1">
      <alignment horizontal="left" vertical="center" wrapText="1" indent="2"/>
    </xf>
    <xf numFmtId="1" fontId="14" fillId="0" borderId="0" xfId="10" applyNumberFormat="1" applyFont="1" applyAlignment="1">
      <alignment vertical="center"/>
    </xf>
    <xf numFmtId="0" fontId="21" fillId="0" borderId="48" xfId="0" applyFont="1" applyBorder="1" applyAlignment="1">
      <alignment horizontal="center" vertical="center" wrapText="1"/>
    </xf>
    <xf numFmtId="0" fontId="21" fillId="3" borderId="11" xfId="19" applyFont="1" applyFill="1" applyBorder="1" applyAlignment="1">
      <alignment horizontal="center" vertical="center" wrapText="1" readingOrder="2"/>
    </xf>
    <xf numFmtId="0" fontId="3" fillId="0" borderId="13" xfId="10" applyBorder="1" applyAlignment="1">
      <alignment wrapText="1"/>
    </xf>
    <xf numFmtId="0" fontId="3" fillId="0" borderId="4" xfId="10" applyBorder="1"/>
    <xf numFmtId="0" fontId="3" fillId="0" borderId="4" xfId="10" applyBorder="1" applyAlignment="1">
      <alignment wrapText="1"/>
    </xf>
    <xf numFmtId="0" fontId="3" fillId="0" borderId="135" xfId="10" applyBorder="1" applyAlignment="1">
      <alignment wrapText="1"/>
    </xf>
    <xf numFmtId="0" fontId="3" fillId="0" borderId="13" xfId="10" applyBorder="1"/>
    <xf numFmtId="166" fontId="3" fillId="0" borderId="4" xfId="24" applyNumberFormat="1" applyFont="1" applyBorder="1"/>
    <xf numFmtId="166" fontId="3" fillId="0" borderId="135" xfId="24" applyNumberFormat="1" applyFont="1" applyBorder="1"/>
    <xf numFmtId="49" fontId="21" fillId="3" borderId="132" xfId="10" applyNumberFormat="1" applyFont="1" applyFill="1" applyBorder="1" applyAlignment="1">
      <alignment horizontal="right" vertical="center" indent="1"/>
    </xf>
    <xf numFmtId="3" fontId="3" fillId="3" borderId="132" xfId="20" applyNumberFormat="1" applyFont="1" applyFill="1" applyBorder="1">
      <alignment horizontal="right" vertical="center" indent="1"/>
    </xf>
    <xf numFmtId="3" fontId="21" fillId="3" borderId="132" xfId="20" applyNumberFormat="1" applyFont="1" applyFill="1" applyBorder="1">
      <alignment horizontal="right" vertical="center" indent="1"/>
    </xf>
    <xf numFmtId="0" fontId="23" fillId="3" borderId="132" xfId="21" applyFont="1" applyFill="1" applyBorder="1">
      <alignment horizontal="left" vertical="center" wrapText="1" indent="1"/>
    </xf>
    <xf numFmtId="0" fontId="23" fillId="3" borderId="132" xfId="21" applyFont="1" applyFill="1" applyBorder="1" applyAlignment="1">
      <alignment horizontal="left" vertical="center" indent="1"/>
    </xf>
    <xf numFmtId="0" fontId="21" fillId="4" borderId="120" xfId="19" applyFont="1" applyFill="1" applyBorder="1">
      <alignment horizontal="right" vertical="center" wrapText="1" indent="1" readingOrder="2"/>
    </xf>
    <xf numFmtId="3" fontId="3" fillId="4" borderId="120" xfId="20" applyNumberFormat="1" applyFont="1" applyFill="1" applyBorder="1">
      <alignment horizontal="right" vertical="center" indent="1"/>
    </xf>
    <xf numFmtId="3" fontId="21" fillId="4" borderId="120" xfId="20" applyNumberFormat="1" applyFont="1" applyFill="1" applyBorder="1">
      <alignment horizontal="right" vertical="center" indent="1"/>
    </xf>
    <xf numFmtId="0" fontId="23" fillId="4" borderId="120" xfId="21" applyFont="1" applyFill="1" applyBorder="1">
      <alignment horizontal="left" vertical="center" wrapText="1" indent="1"/>
    </xf>
    <xf numFmtId="0" fontId="21" fillId="4" borderId="137" xfId="19" applyFont="1" applyFill="1" applyBorder="1">
      <alignment horizontal="right" vertical="center" wrapText="1" indent="1" readingOrder="2"/>
    </xf>
    <xf numFmtId="3" fontId="21" fillId="4" borderId="137" xfId="20" applyNumberFormat="1" applyFont="1" applyFill="1" applyBorder="1">
      <alignment horizontal="right" vertical="center" indent="1"/>
    </xf>
    <xf numFmtId="0" fontId="23" fillId="4" borderId="137" xfId="21" applyFont="1" applyFill="1" applyBorder="1">
      <alignment horizontal="left" vertical="center" wrapText="1" indent="1"/>
    </xf>
    <xf numFmtId="0" fontId="21" fillId="4" borderId="132" xfId="19" applyFont="1" applyFill="1" applyBorder="1">
      <alignment horizontal="right" vertical="center" wrapText="1" indent="1" readingOrder="2"/>
    </xf>
    <xf numFmtId="3" fontId="21" fillId="4" borderId="132" xfId="20" applyNumberFormat="1" applyFont="1" applyFill="1" applyBorder="1">
      <alignment horizontal="right" vertical="center" indent="1"/>
    </xf>
    <xf numFmtId="0" fontId="23" fillId="4" borderId="132" xfId="21" applyFont="1" applyFill="1" applyBorder="1">
      <alignment horizontal="left" vertical="center" wrapText="1" indent="1"/>
    </xf>
    <xf numFmtId="0" fontId="21" fillId="3" borderId="120" xfId="19" applyFont="1" applyFill="1" applyBorder="1">
      <alignment horizontal="right" vertical="center" wrapText="1" indent="1" readingOrder="2"/>
    </xf>
    <xf numFmtId="3" fontId="3" fillId="3" borderId="120" xfId="20" applyNumberFormat="1" applyFont="1" applyFill="1" applyBorder="1">
      <alignment horizontal="right" vertical="center" indent="1"/>
    </xf>
    <xf numFmtId="3" fontId="21" fillId="3" borderId="120" xfId="20" applyNumberFormat="1" applyFont="1" applyFill="1" applyBorder="1">
      <alignment horizontal="right" vertical="center" indent="1"/>
    </xf>
    <xf numFmtId="0" fontId="23" fillId="3" borderId="120" xfId="21" applyFont="1" applyFill="1" applyBorder="1">
      <alignment horizontal="left" vertical="center" wrapText="1" indent="1"/>
    </xf>
    <xf numFmtId="3" fontId="21" fillId="0" borderId="50" xfId="20" applyNumberFormat="1" applyFont="1" applyBorder="1">
      <alignment horizontal="right" vertical="center" indent="1"/>
    </xf>
    <xf numFmtId="3" fontId="21" fillId="3" borderId="132" xfId="10" applyNumberFormat="1" applyFont="1" applyFill="1" applyBorder="1" applyAlignment="1">
      <alignment horizontal="right" vertical="center" indent="1"/>
    </xf>
    <xf numFmtId="0" fontId="21" fillId="0" borderId="36" xfId="11" applyFont="1" applyBorder="1" applyAlignment="1">
      <alignment horizontal="right" vertical="center" indent="1"/>
    </xf>
    <xf numFmtId="3" fontId="21" fillId="0" borderId="36" xfId="11" applyNumberFormat="1" applyFont="1" applyBorder="1" applyAlignment="1">
      <alignment horizontal="right" vertical="center" indent="1"/>
    </xf>
    <xf numFmtId="0" fontId="23" fillId="0" borderId="36" xfId="11" applyFont="1" applyBorder="1" applyAlignment="1">
      <alignment horizontal="left" vertical="center" indent="1"/>
    </xf>
    <xf numFmtId="0" fontId="21" fillId="0" borderId="138" xfId="11" applyFont="1" applyBorder="1" applyAlignment="1">
      <alignment horizontal="right" vertical="center" indent="1"/>
    </xf>
    <xf numFmtId="3" fontId="21" fillId="0" borderId="138" xfId="11" applyNumberFormat="1" applyFont="1" applyBorder="1" applyAlignment="1">
      <alignment horizontal="right" vertical="center" indent="1"/>
    </xf>
    <xf numFmtId="0" fontId="23" fillId="0" borderId="138" xfId="11" applyFont="1" applyBorder="1" applyAlignment="1">
      <alignment horizontal="left" vertical="center" indent="1"/>
    </xf>
    <xf numFmtId="0" fontId="21" fillId="3" borderId="139" xfId="19" applyFont="1" applyFill="1" applyBorder="1">
      <alignment horizontal="right" vertical="center" wrapText="1" indent="1" readingOrder="2"/>
    </xf>
    <xf numFmtId="3" fontId="21" fillId="3" borderId="139" xfId="18" applyNumberFormat="1" applyFont="1" applyFill="1" applyBorder="1">
      <alignment horizontal="right" vertical="center" indent="1"/>
    </xf>
    <xf numFmtId="0" fontId="23" fillId="3" borderId="139" xfId="21" applyFont="1" applyFill="1" applyBorder="1">
      <alignment horizontal="left" vertical="center" wrapText="1" indent="1"/>
    </xf>
    <xf numFmtId="0" fontId="21" fillId="4" borderId="39" xfId="19" applyFont="1" applyFill="1" applyBorder="1" applyAlignment="1">
      <alignment horizontal="right" vertical="center" wrapText="1" indent="2" readingOrder="2"/>
    </xf>
    <xf numFmtId="0" fontId="19" fillId="4" borderId="39" xfId="21" applyFont="1" applyFill="1" applyBorder="1" applyAlignment="1">
      <alignment horizontal="left" vertical="center" wrapText="1" indent="2"/>
    </xf>
    <xf numFmtId="1" fontId="3" fillId="0" borderId="37" xfId="0" applyNumberFormat="1" applyFont="1" applyBorder="1" applyAlignment="1">
      <alignment horizontal="right" vertical="center"/>
    </xf>
    <xf numFmtId="3" fontId="3" fillId="3" borderId="31" xfId="19" applyNumberFormat="1" applyFont="1" applyFill="1" applyBorder="1" applyAlignment="1">
      <alignment horizontal="right" vertical="center"/>
    </xf>
    <xf numFmtId="3" fontId="3" fillId="3" borderId="31" xfId="20" applyNumberFormat="1" applyFont="1" applyFill="1" applyBorder="1" applyAlignment="1">
      <alignment horizontal="right" vertical="center"/>
    </xf>
    <xf numFmtId="3" fontId="3" fillId="3" borderId="37" xfId="19" applyNumberFormat="1" applyFont="1" applyFill="1" applyBorder="1" applyAlignment="1">
      <alignment horizontal="right" vertical="center"/>
    </xf>
    <xf numFmtId="3" fontId="3" fillId="3" borderId="37" xfId="20" applyNumberFormat="1" applyFont="1" applyFill="1" applyBorder="1" applyAlignment="1">
      <alignment horizontal="right" vertical="center"/>
    </xf>
    <xf numFmtId="3" fontId="21" fillId="3" borderId="37" xfId="19" applyNumberFormat="1" applyFont="1" applyFill="1" applyBorder="1" applyAlignment="1">
      <alignment horizontal="right" vertical="center"/>
    </xf>
    <xf numFmtId="3" fontId="21" fillId="3" borderId="31" xfId="20" applyNumberFormat="1" applyFont="1" applyFill="1" applyBorder="1" applyAlignment="1">
      <alignment horizontal="right" vertical="center"/>
    </xf>
    <xf numFmtId="0" fontId="3" fillId="0" borderId="34" xfId="0" applyFont="1" applyBorder="1" applyAlignment="1">
      <alignment horizontal="right" vertical="center"/>
    </xf>
    <xf numFmtId="3" fontId="3" fillId="3" borderId="34" xfId="19" applyNumberFormat="1" applyFont="1" applyFill="1" applyBorder="1" applyAlignment="1">
      <alignment horizontal="right" vertical="center"/>
    </xf>
    <xf numFmtId="3" fontId="3" fillId="3" borderId="34" xfId="20" applyNumberFormat="1" applyFont="1" applyFill="1" applyBorder="1" applyAlignment="1">
      <alignment horizontal="right" vertical="center"/>
    </xf>
    <xf numFmtId="1" fontId="3" fillId="0" borderId="34" xfId="0" applyNumberFormat="1" applyFont="1" applyBorder="1" applyAlignment="1">
      <alignment horizontal="right" vertical="center"/>
    </xf>
    <xf numFmtId="3" fontId="21" fillId="3" borderId="34" xfId="20" applyNumberFormat="1" applyFont="1" applyFill="1" applyBorder="1" applyAlignment="1">
      <alignment horizontal="right" vertical="center"/>
    </xf>
    <xf numFmtId="3" fontId="21" fillId="3" borderId="34" xfId="19" applyNumberFormat="1" applyFont="1" applyFill="1" applyBorder="1" applyAlignment="1">
      <alignment horizontal="right" vertical="center"/>
    </xf>
    <xf numFmtId="3" fontId="3" fillId="4" borderId="34" xfId="19" applyNumberFormat="1" applyFont="1" applyFill="1" applyBorder="1" applyAlignment="1">
      <alignment horizontal="right" vertical="center"/>
    </xf>
    <xf numFmtId="3" fontId="3" fillId="4" borderId="34" xfId="20" applyNumberFormat="1" applyFont="1" applyFill="1" applyBorder="1" applyAlignment="1">
      <alignment horizontal="right" vertical="center"/>
    </xf>
    <xf numFmtId="3" fontId="21" fillId="4" borderId="34" xfId="20" applyNumberFormat="1" applyFont="1" applyFill="1" applyBorder="1" applyAlignment="1">
      <alignment horizontal="right" vertical="center"/>
    </xf>
    <xf numFmtId="3" fontId="21" fillId="4" borderId="34" xfId="19" applyNumberFormat="1" applyFont="1" applyFill="1" applyBorder="1" applyAlignment="1">
      <alignment horizontal="right" vertical="center"/>
    </xf>
    <xf numFmtId="3" fontId="3" fillId="4" borderId="36" xfId="19" applyNumberFormat="1" applyFont="1" applyFill="1" applyBorder="1" applyAlignment="1">
      <alignment horizontal="right" vertical="center"/>
    </xf>
    <xf numFmtId="3" fontId="3" fillId="4" borderId="36" xfId="20" applyNumberFormat="1" applyFont="1" applyFill="1" applyBorder="1" applyAlignment="1">
      <alignment horizontal="right" vertical="center"/>
    </xf>
    <xf numFmtId="3" fontId="3" fillId="4" borderId="39" xfId="19" applyNumberFormat="1" applyFont="1" applyFill="1" applyBorder="1" applyAlignment="1">
      <alignment horizontal="right" vertical="center"/>
    </xf>
    <xf numFmtId="3" fontId="21" fillId="4" borderId="36" xfId="19" applyNumberFormat="1" applyFont="1" applyFill="1" applyBorder="1" applyAlignment="1">
      <alignment horizontal="right" vertical="center"/>
    </xf>
    <xf numFmtId="3" fontId="21" fillId="3" borderId="31" xfId="19" applyNumberFormat="1" applyFont="1" applyFill="1" applyBorder="1" applyAlignment="1">
      <alignment horizontal="right" vertical="center"/>
    </xf>
    <xf numFmtId="3" fontId="21" fillId="3" borderId="39" xfId="19" applyNumberFormat="1" applyFont="1" applyFill="1" applyBorder="1" applyAlignment="1">
      <alignment horizontal="right" vertical="center"/>
    </xf>
    <xf numFmtId="0" fontId="3" fillId="0" borderId="31" xfId="19" applyFont="1" applyFill="1" applyBorder="1" applyAlignment="1">
      <alignment horizontal="right" vertical="center" wrapText="1" readingOrder="2"/>
    </xf>
    <xf numFmtId="3" fontId="3" fillId="0" borderId="31" xfId="20" applyNumberFormat="1" applyFont="1" applyBorder="1">
      <alignment horizontal="right" vertical="center" indent="1"/>
    </xf>
    <xf numFmtId="3" fontId="21" fillId="0" borderId="31" xfId="18" applyNumberFormat="1" applyFont="1" applyBorder="1">
      <alignment horizontal="right" vertical="center" indent="1"/>
    </xf>
    <xf numFmtId="0" fontId="19" fillId="0" borderId="31" xfId="21" applyFont="1" applyFill="1" applyBorder="1">
      <alignment horizontal="left" vertical="center" wrapText="1" indent="1"/>
    </xf>
    <xf numFmtId="0" fontId="3" fillId="0" borderId="37" xfId="19" applyFont="1" applyFill="1" applyBorder="1" applyAlignment="1">
      <alignment horizontal="right" vertical="center" wrapText="1" readingOrder="2"/>
    </xf>
    <xf numFmtId="3" fontId="3" fillId="0" borderId="37" xfId="20" applyNumberFormat="1" applyFont="1" applyBorder="1">
      <alignment horizontal="right" vertical="center" indent="1"/>
    </xf>
    <xf numFmtId="3" fontId="21" fillId="0" borderId="37" xfId="18" applyNumberFormat="1" applyFont="1" applyBorder="1">
      <alignment horizontal="right" vertical="center" indent="1"/>
    </xf>
    <xf numFmtId="0" fontId="19" fillId="0" borderId="37" xfId="21" applyFont="1" applyFill="1" applyBorder="1">
      <alignment horizontal="left" vertical="center" wrapText="1" indent="1"/>
    </xf>
    <xf numFmtId="0" fontId="3" fillId="0" borderId="39" xfId="19" applyFont="1" applyFill="1" applyBorder="1" applyAlignment="1">
      <alignment horizontal="right" vertical="center" wrapText="1" readingOrder="2"/>
    </xf>
    <xf numFmtId="3" fontId="3" fillId="0" borderId="39" xfId="20" applyNumberFormat="1" applyFont="1" applyBorder="1">
      <alignment horizontal="right" vertical="center" indent="1"/>
    </xf>
    <xf numFmtId="3" fontId="21" fillId="0" borderId="39" xfId="18" applyNumberFormat="1" applyFont="1" applyBorder="1">
      <alignment horizontal="right" vertical="center" indent="1"/>
    </xf>
    <xf numFmtId="0" fontId="19" fillId="0" borderId="39" xfId="21" applyFont="1" applyFill="1" applyBorder="1">
      <alignment horizontal="left" vertical="center" wrapText="1" indent="1"/>
    </xf>
    <xf numFmtId="0" fontId="3" fillId="4" borderId="36" xfId="19" applyFont="1" applyFill="1" applyBorder="1" applyAlignment="1">
      <alignment horizontal="right" vertical="center" wrapText="1" readingOrder="2"/>
    </xf>
    <xf numFmtId="0" fontId="19" fillId="4" borderId="36" xfId="21" applyFont="1" applyFill="1" applyBorder="1">
      <alignment horizontal="left" vertical="center" wrapText="1" indent="1"/>
    </xf>
    <xf numFmtId="3" fontId="3" fillId="12" borderId="149" xfId="20" applyNumberFormat="1" applyFont="1" applyFill="1" applyBorder="1">
      <alignment horizontal="right" vertical="center" indent="1"/>
    </xf>
    <xf numFmtId="3" fontId="21" fillId="12" borderId="149" xfId="18" applyNumberFormat="1" applyFont="1" applyFill="1" applyBorder="1">
      <alignment horizontal="right" vertical="center" indent="1"/>
    </xf>
    <xf numFmtId="3" fontId="21" fillId="12" borderId="132" xfId="18" applyNumberFormat="1" applyFont="1" applyFill="1" applyBorder="1">
      <alignment horizontal="right" vertical="center" indent="1"/>
    </xf>
    <xf numFmtId="0" fontId="23" fillId="12" borderId="44" xfId="6" applyFont="1" applyFill="1" applyBorder="1" applyAlignment="1">
      <alignment horizontal="center" vertical="top" wrapText="1"/>
    </xf>
    <xf numFmtId="0" fontId="21" fillId="3" borderId="44" xfId="10" applyFont="1" applyFill="1" applyBorder="1" applyAlignment="1">
      <alignment vertical="center" wrapText="1"/>
    </xf>
    <xf numFmtId="0" fontId="3" fillId="3" borderId="31" xfId="19" applyFont="1" applyFill="1" applyBorder="1">
      <alignment horizontal="right" vertical="center" wrapText="1" indent="1" readingOrder="2"/>
    </xf>
    <xf numFmtId="0" fontId="19" fillId="3" borderId="31" xfId="21" applyFont="1" applyFill="1" applyBorder="1">
      <alignment horizontal="left" vertical="center" wrapText="1" indent="1"/>
    </xf>
    <xf numFmtId="1" fontId="23" fillId="3" borderId="44" xfId="4" applyFont="1" applyFill="1" applyBorder="1" applyAlignment="1">
      <alignment vertical="center" wrapText="1"/>
    </xf>
    <xf numFmtId="0" fontId="3" fillId="3" borderId="44" xfId="10" applyFill="1" applyBorder="1" applyAlignment="1">
      <alignment vertical="center" wrapText="1"/>
    </xf>
    <xf numFmtId="0" fontId="3" fillId="4" borderId="36" xfId="19" applyFont="1" applyFill="1" applyBorder="1">
      <alignment horizontal="right" vertical="center" wrapText="1" indent="1" readingOrder="2"/>
    </xf>
    <xf numFmtId="0" fontId="1" fillId="0" borderId="0" xfId="10" applyFont="1" applyAlignment="1">
      <alignment horizontal="left" vertical="center" wrapText="1" indent="1"/>
    </xf>
    <xf numFmtId="0" fontId="68" fillId="0" borderId="0" xfId="0" applyFont="1" applyAlignment="1">
      <alignment horizontal="left" vertical="center" wrapText="1" indent="1"/>
    </xf>
    <xf numFmtId="0" fontId="23" fillId="4" borderId="34" xfId="21" applyFont="1" applyFill="1" applyBorder="1">
      <alignment horizontal="left" vertical="center" wrapText="1" indent="1"/>
    </xf>
    <xf numFmtId="0" fontId="23" fillId="4" borderId="36" xfId="21" applyFont="1" applyFill="1" applyBorder="1">
      <alignment horizontal="left" vertical="center" wrapText="1" indent="1"/>
    </xf>
    <xf numFmtId="0" fontId="21" fillId="4" borderId="34" xfId="19" applyFont="1" applyFill="1" applyBorder="1">
      <alignment horizontal="right" vertical="center" wrapText="1" indent="1" readingOrder="2"/>
    </xf>
    <xf numFmtId="0" fontId="21" fillId="4" borderId="36" xfId="19" applyFont="1" applyFill="1" applyBorder="1">
      <alignment horizontal="right" vertical="center" wrapText="1" indent="1" readingOrder="2"/>
    </xf>
    <xf numFmtId="0" fontId="21" fillId="3" borderId="34" xfId="19" applyFont="1" applyFill="1" applyBorder="1">
      <alignment horizontal="right" vertical="center" wrapText="1" indent="1" readingOrder="2"/>
    </xf>
    <xf numFmtId="0" fontId="23" fillId="3" borderId="34" xfId="21" applyFont="1" applyFill="1" applyBorder="1">
      <alignment horizontal="left" vertical="center" wrapText="1" indent="1"/>
    </xf>
    <xf numFmtId="0" fontId="23" fillId="3" borderId="34" xfId="21" applyFont="1" applyFill="1" applyBorder="1" applyAlignment="1">
      <alignment horizontal="left" vertical="center" wrapText="1" indent="2" readingOrder="1"/>
    </xf>
    <xf numFmtId="0" fontId="21" fillId="4" borderId="42" xfId="19" applyFont="1" applyFill="1" applyBorder="1" applyAlignment="1">
      <alignment horizontal="center" vertical="center" wrapText="1" readingOrder="2"/>
    </xf>
    <xf numFmtId="3" fontId="21" fillId="4" borderId="23" xfId="12" applyNumberFormat="1" applyFont="1" applyFill="1" applyBorder="1" applyAlignment="1">
      <alignment horizontal="right" vertical="center" indent="1"/>
    </xf>
    <xf numFmtId="0" fontId="23" fillId="4" borderId="41" xfId="21" applyFont="1" applyFill="1" applyBorder="1" applyAlignment="1">
      <alignment horizontal="center" vertical="center" wrapText="1"/>
    </xf>
    <xf numFmtId="1" fontId="8" fillId="0" borderId="0" xfId="10" applyNumberFormat="1" applyFont="1" applyAlignment="1">
      <alignment horizontal="left"/>
    </xf>
    <xf numFmtId="0" fontId="21" fillId="4" borderId="50" xfId="0" applyFont="1" applyFill="1" applyBorder="1" applyAlignment="1">
      <alignment horizontal="center" vertical="center" wrapText="1"/>
    </xf>
    <xf numFmtId="0" fontId="3" fillId="0" borderId="0" xfId="10" applyAlignment="1">
      <alignment horizontal="center" vertical="center" wrapText="1"/>
    </xf>
    <xf numFmtId="0" fontId="23" fillId="4" borderId="50" xfId="6" applyFont="1" applyFill="1" applyBorder="1" applyAlignment="1">
      <alignment horizontal="center" vertical="top" wrapText="1"/>
    </xf>
    <xf numFmtId="0" fontId="23" fillId="4" borderId="50" xfId="0" applyFont="1" applyFill="1" applyBorder="1" applyAlignment="1">
      <alignment horizontal="center" vertical="top" readingOrder="2"/>
    </xf>
    <xf numFmtId="0" fontId="21" fillId="4" borderId="45" xfId="0" applyFont="1" applyFill="1" applyBorder="1" applyAlignment="1">
      <alignment horizontal="center" readingOrder="2"/>
    </xf>
    <xf numFmtId="0" fontId="23" fillId="4" borderId="34" xfId="21" applyFont="1" applyFill="1" applyBorder="1">
      <alignment horizontal="left" vertical="center" wrapText="1" indent="1"/>
    </xf>
    <xf numFmtId="0" fontId="21" fillId="4" borderId="34" xfId="19" applyFont="1" applyFill="1" applyBorder="1">
      <alignment horizontal="right" vertical="center" wrapText="1" indent="1" readingOrder="2"/>
    </xf>
    <xf numFmtId="0" fontId="21" fillId="3" borderId="31" xfId="19" applyFont="1" applyFill="1" applyBorder="1">
      <alignment horizontal="right" vertical="center" wrapText="1" indent="1" readingOrder="2"/>
    </xf>
    <xf numFmtId="0" fontId="23" fillId="3" borderId="31" xfId="21" applyFont="1" applyFill="1" applyBorder="1">
      <alignment horizontal="left" vertical="center" wrapText="1" indent="1"/>
    </xf>
    <xf numFmtId="0" fontId="21" fillId="3" borderId="36" xfId="19" applyFont="1" applyFill="1" applyBorder="1">
      <alignment horizontal="right" vertical="center" wrapText="1" indent="1" readingOrder="2"/>
    </xf>
    <xf numFmtId="0" fontId="23" fillId="3" borderId="36" xfId="21" applyFont="1" applyFill="1" applyBorder="1">
      <alignment horizontal="left" vertical="center" wrapText="1" indent="1"/>
    </xf>
    <xf numFmtId="0" fontId="21" fillId="4" borderId="23" xfId="17" applyFont="1" applyFill="1" applyBorder="1" applyAlignment="1">
      <alignment horizontal="center" vertical="center"/>
    </xf>
    <xf numFmtId="3" fontId="21" fillId="0" borderId="139" xfId="18" applyNumberFormat="1" applyFont="1" applyBorder="1">
      <alignment horizontal="right" vertical="center" indent="1"/>
    </xf>
    <xf numFmtId="3" fontId="21" fillId="4" borderId="37" xfId="18" applyNumberFormat="1" applyFont="1" applyFill="1" applyBorder="1">
      <alignment horizontal="right" vertical="center" indent="1"/>
    </xf>
    <xf numFmtId="0" fontId="3" fillId="0" borderId="36" xfId="19" applyFont="1" applyFill="1" applyBorder="1" applyAlignment="1">
      <alignment horizontal="right" vertical="center" wrapText="1" readingOrder="2"/>
    </xf>
    <xf numFmtId="3" fontId="3" fillId="0" borderId="36" xfId="20" applyNumberFormat="1" applyFont="1" applyBorder="1">
      <alignment horizontal="right" vertical="center" indent="1"/>
    </xf>
    <xf numFmtId="3" fontId="21" fillId="0" borderId="36" xfId="18" applyNumberFormat="1" applyFont="1" applyBorder="1">
      <alignment horizontal="right" vertical="center" indent="1"/>
    </xf>
    <xf numFmtId="0" fontId="19" fillId="0" borderId="36" xfId="21" applyFont="1" applyFill="1" applyBorder="1">
      <alignment horizontal="left" vertical="center" wrapText="1" indent="1"/>
    </xf>
    <xf numFmtId="3" fontId="3" fillId="12" borderId="37" xfId="20" applyNumberFormat="1" applyFont="1" applyFill="1" applyBorder="1">
      <alignment horizontal="right" vertical="center" indent="1"/>
    </xf>
    <xf numFmtId="3" fontId="21" fillId="12" borderId="37" xfId="18" applyNumberFormat="1" applyFont="1" applyFill="1" applyBorder="1">
      <alignment horizontal="right" vertical="center" indent="1"/>
    </xf>
    <xf numFmtId="0" fontId="19" fillId="12" borderId="37" xfId="21" applyFont="1" applyFill="1" applyBorder="1">
      <alignment horizontal="left" vertical="center" wrapText="1" indent="1"/>
    </xf>
    <xf numFmtId="3" fontId="3" fillId="12" borderId="132" xfId="20" applyNumberFormat="1" applyFont="1" applyFill="1" applyBorder="1">
      <alignment horizontal="right" vertical="center" indent="1"/>
    </xf>
    <xf numFmtId="0" fontId="19" fillId="12" borderId="132" xfId="21" applyFont="1" applyFill="1" applyBorder="1">
      <alignment horizontal="left" vertical="center" wrapText="1" indent="1"/>
    </xf>
    <xf numFmtId="3" fontId="0" fillId="0" borderId="36" xfId="0" applyNumberFormat="1" applyBorder="1" applyAlignment="1">
      <alignment horizontal="right" vertical="center" indent="1"/>
    </xf>
    <xf numFmtId="3" fontId="21" fillId="0" borderId="36" xfId="0" applyNumberFormat="1" applyFont="1" applyBorder="1" applyAlignment="1">
      <alignment horizontal="right" vertical="center" indent="1"/>
    </xf>
    <xf numFmtId="0" fontId="29" fillId="3" borderId="36" xfId="21" applyFont="1" applyFill="1" applyBorder="1">
      <alignment horizontal="left" vertical="center" wrapText="1" indent="1"/>
    </xf>
    <xf numFmtId="0" fontId="23" fillId="4" borderId="44" xfId="0" applyFont="1" applyFill="1" applyBorder="1" applyAlignment="1">
      <alignment horizontal="center" vertical="top" readingOrder="2"/>
    </xf>
    <xf numFmtId="0" fontId="23" fillId="3" borderId="42" xfId="21" applyFont="1" applyFill="1" applyBorder="1" applyAlignment="1">
      <alignment horizontal="center" vertical="center" wrapText="1"/>
    </xf>
    <xf numFmtId="3" fontId="9" fillId="3" borderId="35" xfId="12" applyNumberFormat="1" applyFont="1" applyFill="1" applyBorder="1" applyAlignment="1">
      <alignment horizontal="left" vertical="center" wrapText="1" indent="1" readingOrder="1"/>
    </xf>
    <xf numFmtId="0" fontId="23" fillId="7" borderId="33" xfId="0" applyFont="1" applyFill="1" applyBorder="1" applyAlignment="1">
      <alignment horizontal="left" vertical="center" wrapText="1" indent="2" readingOrder="1"/>
    </xf>
    <xf numFmtId="0" fontId="21" fillId="9" borderId="34" xfId="0" applyFont="1" applyFill="1" applyBorder="1" applyAlignment="1">
      <alignment horizontal="left" vertical="center" wrapText="1" indent="2" readingOrder="1"/>
    </xf>
    <xf numFmtId="0" fontId="21" fillId="7" borderId="34" xfId="0" applyFont="1" applyFill="1" applyBorder="1" applyAlignment="1">
      <alignment horizontal="left" vertical="center" wrapText="1" indent="2" readingOrder="1"/>
    </xf>
    <xf numFmtId="3" fontId="21" fillId="3" borderId="94" xfId="12" applyNumberFormat="1" applyFont="1" applyFill="1" applyBorder="1" applyAlignment="1">
      <alignment horizontal="center" vertical="center" wrapText="1" readingOrder="1"/>
    </xf>
    <xf numFmtId="0" fontId="21" fillId="9" borderId="36" xfId="0" applyFont="1" applyFill="1" applyBorder="1" applyAlignment="1">
      <alignment horizontal="left" vertical="center" wrapText="1" indent="2" readingOrder="1"/>
    </xf>
    <xf numFmtId="0" fontId="21" fillId="7" borderId="37" xfId="0" applyFont="1" applyFill="1" applyBorder="1" applyAlignment="1">
      <alignment horizontal="left" vertical="center" wrapText="1" indent="2" readingOrder="1"/>
    </xf>
    <xf numFmtId="0" fontId="9" fillId="8" borderId="0" xfId="10" applyFont="1" applyFill="1" applyAlignment="1">
      <alignment vertical="center"/>
    </xf>
    <xf numFmtId="0" fontId="9" fillId="0" borderId="0" xfId="10" applyFont="1" applyAlignment="1">
      <alignment horizontal="right" vertical="center"/>
    </xf>
    <xf numFmtId="0" fontId="9" fillId="0" borderId="0" xfId="10" applyFont="1" applyAlignment="1">
      <alignment horizontal="center" vertical="center"/>
    </xf>
    <xf numFmtId="0" fontId="9" fillId="0" borderId="0" xfId="10" applyFont="1" applyAlignment="1">
      <alignment horizontal="center"/>
    </xf>
    <xf numFmtId="3" fontId="9" fillId="0" borderId="0" xfId="10" applyNumberFormat="1" applyFont="1"/>
    <xf numFmtId="0" fontId="21" fillId="4" borderId="23" xfId="19" applyFont="1" applyFill="1" applyBorder="1" applyAlignment="1">
      <alignment horizontal="center" vertical="center" wrapText="1" readingOrder="2"/>
    </xf>
    <xf numFmtId="0" fontId="23" fillId="4" borderId="23" xfId="21" applyFont="1" applyFill="1" applyBorder="1" applyAlignment="1">
      <alignment horizontal="center" vertical="center" wrapText="1"/>
    </xf>
    <xf numFmtId="0" fontId="60" fillId="3" borderId="41" xfId="0" applyFont="1" applyFill="1" applyBorder="1" applyAlignment="1">
      <alignment horizontal="center" vertical="center" wrapText="1"/>
    </xf>
    <xf numFmtId="0" fontId="21" fillId="4" borderId="23" xfId="12" applyFont="1" applyFill="1" applyBorder="1" applyAlignment="1">
      <alignment horizontal="center" vertical="center" wrapText="1" readingOrder="2"/>
    </xf>
    <xf numFmtId="0" fontId="23" fillId="4" borderId="34" xfId="21" applyFont="1" applyFill="1" applyBorder="1">
      <alignment horizontal="left" vertical="center" wrapText="1" indent="1"/>
    </xf>
    <xf numFmtId="0" fontId="23" fillId="4" borderId="36" xfId="21" applyFont="1" applyFill="1" applyBorder="1">
      <alignment horizontal="left" vertical="center" wrapText="1" indent="1"/>
    </xf>
    <xf numFmtId="0" fontId="21" fillId="4" borderId="34" xfId="19" applyFont="1" applyFill="1" applyBorder="1">
      <alignment horizontal="right" vertical="center" wrapText="1" indent="1" readingOrder="2"/>
    </xf>
    <xf numFmtId="0" fontId="21" fillId="4" borderId="36" xfId="19" applyFont="1" applyFill="1" applyBorder="1">
      <alignment horizontal="right" vertical="center" wrapText="1" indent="1" readingOrder="2"/>
    </xf>
    <xf numFmtId="0" fontId="21" fillId="3" borderId="34" xfId="19" applyFont="1" applyFill="1" applyBorder="1">
      <alignment horizontal="right" vertical="center" wrapText="1" indent="1" readingOrder="2"/>
    </xf>
    <xf numFmtId="0" fontId="21" fillId="3" borderId="36" xfId="19" applyFont="1" applyFill="1" applyBorder="1">
      <alignment horizontal="right" vertical="center" wrapText="1" indent="1" readingOrder="2"/>
    </xf>
    <xf numFmtId="0" fontId="21" fillId="3" borderId="31" xfId="19" applyFont="1" applyFill="1" applyBorder="1">
      <alignment horizontal="right" vertical="center" wrapText="1" indent="1" readingOrder="2"/>
    </xf>
    <xf numFmtId="0" fontId="23" fillId="3" borderId="31" xfId="21" applyFont="1" applyFill="1" applyBorder="1">
      <alignment horizontal="left" vertical="center" wrapText="1" indent="1"/>
    </xf>
    <xf numFmtId="0" fontId="23" fillId="3" borderId="34" xfId="21" applyFont="1" applyFill="1" applyBorder="1">
      <alignment horizontal="left" vertical="center" wrapText="1" indent="1"/>
    </xf>
    <xf numFmtId="0" fontId="23" fillId="3" borderId="36" xfId="21" applyFont="1" applyFill="1" applyBorder="1">
      <alignment horizontal="left" vertical="center" wrapText="1" indent="1"/>
    </xf>
    <xf numFmtId="0" fontId="21" fillId="3" borderId="23" xfId="19" applyFont="1" applyFill="1" applyBorder="1" applyAlignment="1">
      <alignment horizontal="center" vertical="center" wrapText="1" readingOrder="2"/>
    </xf>
    <xf numFmtId="0" fontId="23" fillId="3" borderId="23" xfId="21" applyFont="1" applyFill="1" applyBorder="1" applyAlignment="1">
      <alignment horizontal="center" vertical="center" wrapText="1"/>
    </xf>
    <xf numFmtId="0" fontId="21" fillId="3" borderId="44" xfId="19" applyFont="1" applyFill="1" applyBorder="1">
      <alignment horizontal="right" vertical="center" wrapText="1" indent="1" readingOrder="2"/>
    </xf>
    <xf numFmtId="0" fontId="23" fillId="3" borderId="44" xfId="21" applyFont="1" applyFill="1" applyBorder="1">
      <alignment horizontal="left" vertical="center" wrapText="1" indent="1"/>
    </xf>
    <xf numFmtId="3" fontId="3" fillId="3" borderId="23" xfId="20" applyNumberFormat="1" applyFont="1" applyFill="1" applyBorder="1">
      <alignment horizontal="right" vertical="center" indent="1"/>
    </xf>
    <xf numFmtId="0" fontId="19" fillId="3" borderId="44" xfId="21" applyFont="1" applyFill="1" applyBorder="1" applyAlignment="1">
      <alignment horizontal="left" vertical="center" wrapText="1" indent="2"/>
    </xf>
    <xf numFmtId="0" fontId="21" fillId="4" borderId="31" xfId="19" applyFont="1" applyFill="1" applyBorder="1" applyAlignment="1">
      <alignment horizontal="right" vertical="center" wrapText="1" indent="2" readingOrder="2"/>
    </xf>
    <xf numFmtId="0" fontId="19" fillId="4" borderId="31" xfId="21" applyFont="1" applyFill="1" applyBorder="1" applyAlignment="1">
      <alignment horizontal="left" vertical="center" wrapText="1" indent="2"/>
    </xf>
    <xf numFmtId="3" fontId="21" fillId="3" borderId="44" xfId="18" applyNumberFormat="1" applyFont="1" applyFill="1" applyBorder="1">
      <alignment horizontal="right" vertical="center" indent="1"/>
    </xf>
    <xf numFmtId="3" fontId="21" fillId="4" borderId="0" xfId="20" applyNumberFormat="1" applyFont="1" applyFill="1" applyBorder="1">
      <alignment horizontal="right" vertical="center" indent="1"/>
    </xf>
    <xf numFmtId="0" fontId="21" fillId="4" borderId="41" xfId="19" applyFont="1" applyFill="1" applyBorder="1" applyAlignment="1">
      <alignment horizontal="center" vertical="center" wrapText="1" readingOrder="2"/>
    </xf>
    <xf numFmtId="0" fontId="23" fillId="4" borderId="42" xfId="21" applyFont="1" applyFill="1" applyBorder="1">
      <alignment horizontal="left" vertical="center" wrapText="1" indent="1"/>
    </xf>
    <xf numFmtId="3" fontId="3" fillId="4" borderId="34" xfId="18" applyNumberFormat="1" applyFont="1" applyFill="1" applyBorder="1">
      <alignment horizontal="right" vertical="center" indent="1"/>
    </xf>
    <xf numFmtId="3" fontId="3" fillId="3" borderId="34" xfId="18" applyNumberFormat="1" applyFont="1" applyFill="1" applyBorder="1">
      <alignment horizontal="right" vertical="center" indent="1"/>
    </xf>
    <xf numFmtId="3" fontId="21" fillId="4" borderId="41" xfId="0" applyNumberFormat="1" applyFont="1" applyFill="1" applyBorder="1" applyAlignment="1">
      <alignment horizontal="left" vertical="center" indent="1"/>
    </xf>
    <xf numFmtId="3" fontId="21" fillId="4" borderId="42" xfId="0" applyNumberFormat="1" applyFont="1" applyFill="1" applyBorder="1" applyAlignment="1">
      <alignment horizontal="left" vertical="center" indent="1"/>
    </xf>
    <xf numFmtId="0" fontId="23" fillId="4" borderId="11" xfId="21" applyFont="1" applyFill="1" applyBorder="1" applyAlignment="1">
      <alignment horizontal="center" vertical="center" wrapText="1"/>
    </xf>
    <xf numFmtId="0" fontId="21" fillId="4" borderId="11" xfId="19" applyFont="1" applyFill="1" applyBorder="1" applyAlignment="1">
      <alignment horizontal="center" vertical="center" wrapText="1" readingOrder="2"/>
    </xf>
    <xf numFmtId="3" fontId="0" fillId="0" borderId="11" xfId="0" applyNumberFormat="1" applyBorder="1" applyAlignment="1">
      <alignment horizontal="center" vertical="center"/>
    </xf>
    <xf numFmtId="3" fontId="21" fillId="0" borderId="11" xfId="0" applyNumberFormat="1" applyFont="1" applyBorder="1" applyAlignment="1">
      <alignment horizontal="center" vertical="center"/>
    </xf>
    <xf numFmtId="0" fontId="21" fillId="0" borderId="132" xfId="20" applyFont="1" applyBorder="1" applyAlignment="1">
      <alignment horizontal="right" vertical="center" wrapText="1" indent="1"/>
    </xf>
    <xf numFmtId="0" fontId="3" fillId="0" borderId="132" xfId="20" applyFont="1" applyBorder="1">
      <alignment horizontal="right" vertical="center" indent="1"/>
    </xf>
    <xf numFmtId="0" fontId="21" fillId="7" borderId="132" xfId="0" applyFont="1" applyFill="1" applyBorder="1" applyAlignment="1">
      <alignment horizontal="left" vertical="center" wrapText="1" indent="2" readingOrder="1"/>
    </xf>
    <xf numFmtId="0" fontId="23" fillId="0" borderId="132" xfId="21" applyFont="1" applyFill="1" applyBorder="1">
      <alignment horizontal="left" vertical="center" wrapText="1" indent="1"/>
    </xf>
    <xf numFmtId="3" fontId="9" fillId="3" borderId="36" xfId="20" applyNumberFormat="1" applyFill="1" applyBorder="1">
      <alignment horizontal="right" vertical="center" indent="1"/>
    </xf>
    <xf numFmtId="0" fontId="23" fillId="0" borderId="36" xfId="21" applyFont="1" applyFill="1" applyBorder="1" applyAlignment="1">
      <alignment horizontal="left" vertical="center" wrapText="1" indent="2"/>
    </xf>
    <xf numFmtId="0" fontId="8" fillId="3" borderId="36" xfId="12" applyFont="1" applyFill="1" applyBorder="1" applyAlignment="1">
      <alignment horizontal="right" vertical="center" wrapText="1" indent="2" readingOrder="1"/>
    </xf>
    <xf numFmtId="3" fontId="9" fillId="3" borderId="36" xfId="12" applyNumberFormat="1" applyFont="1" applyFill="1" applyBorder="1" applyAlignment="1">
      <alignment horizontal="left" vertical="center" wrapText="1" indent="1" readingOrder="1"/>
    </xf>
    <xf numFmtId="0" fontId="23" fillId="3" borderId="36" xfId="12" applyFont="1" applyFill="1" applyBorder="1" applyAlignment="1">
      <alignment horizontal="left" vertical="center" wrapText="1" indent="2" readingOrder="1"/>
    </xf>
    <xf numFmtId="0" fontId="42" fillId="3" borderId="152" xfId="12" applyFont="1" applyFill="1" applyBorder="1" applyAlignment="1">
      <alignment horizontal="right" vertical="center" wrapText="1" indent="2" readingOrder="1"/>
    </xf>
    <xf numFmtId="3" fontId="3" fillId="0" borderId="87" xfId="10" applyNumberFormat="1" applyBorder="1" applyAlignment="1">
      <alignment horizontal="right" vertical="center" indent="1"/>
    </xf>
    <xf numFmtId="0" fontId="23" fillId="3" borderId="153" xfId="12" applyFont="1" applyFill="1" applyBorder="1" applyAlignment="1">
      <alignment horizontal="left" vertical="center" wrapText="1" indent="2" readingOrder="1"/>
    </xf>
    <xf numFmtId="3" fontId="23" fillId="0" borderId="0" xfId="10" applyNumberFormat="1" applyFont="1" applyAlignment="1">
      <alignment horizontal="center"/>
    </xf>
    <xf numFmtId="0" fontId="23" fillId="4" borderId="42" xfId="21" applyFont="1" applyFill="1" applyBorder="1" applyAlignment="1">
      <alignment horizontal="center" vertical="center" wrapText="1"/>
    </xf>
    <xf numFmtId="0" fontId="3" fillId="4" borderId="39" xfId="19" applyFont="1" applyFill="1" applyBorder="1" applyAlignment="1">
      <alignment horizontal="right" vertical="center" wrapText="1" readingOrder="2"/>
    </xf>
    <xf numFmtId="3" fontId="21" fillId="4" borderId="39" xfId="18" applyNumberFormat="1" applyFont="1" applyFill="1" applyBorder="1">
      <alignment horizontal="right" vertical="center" indent="1"/>
    </xf>
    <xf numFmtId="0" fontId="19" fillId="4" borderId="39" xfId="21" applyFont="1" applyFill="1" applyBorder="1">
      <alignment horizontal="left" vertical="center" wrapText="1" indent="1"/>
    </xf>
    <xf numFmtId="0" fontId="21" fillId="4" borderId="132" xfId="10" applyFont="1" applyFill="1" applyBorder="1" applyAlignment="1">
      <alignment horizontal="center" vertical="center"/>
    </xf>
    <xf numFmtId="0" fontId="3" fillId="4" borderId="132" xfId="19" applyFont="1" applyFill="1" applyBorder="1" applyAlignment="1">
      <alignment horizontal="right" vertical="center" wrapText="1" readingOrder="2"/>
    </xf>
    <xf numFmtId="3" fontId="21" fillId="4" borderId="132" xfId="18" applyNumberFormat="1" applyFont="1" applyFill="1" applyBorder="1">
      <alignment horizontal="right" vertical="center" indent="1"/>
    </xf>
    <xf numFmtId="0" fontId="19" fillId="4" borderId="132" xfId="21" applyFont="1" applyFill="1" applyBorder="1">
      <alignment horizontal="left" vertical="center" wrapText="1" indent="1"/>
    </xf>
    <xf numFmtId="0" fontId="3" fillId="0" borderId="120" xfId="19" applyFont="1" applyFill="1" applyBorder="1" applyAlignment="1">
      <alignment horizontal="right" vertical="center" wrapText="1" readingOrder="2"/>
    </xf>
    <xf numFmtId="3" fontId="3" fillId="0" borderId="120" xfId="20" applyNumberFormat="1" applyFont="1" applyBorder="1">
      <alignment horizontal="right" vertical="center" indent="1"/>
    </xf>
    <xf numFmtId="3" fontId="21" fillId="0" borderId="120" xfId="18" applyNumberFormat="1" applyFont="1" applyBorder="1">
      <alignment horizontal="right" vertical="center" indent="1"/>
    </xf>
    <xf numFmtId="0" fontId="19" fillId="0" borderId="120" xfId="21" applyFont="1" applyFill="1" applyBorder="1">
      <alignment horizontal="left" vertical="center" wrapText="1" indent="1"/>
    </xf>
    <xf numFmtId="49" fontId="1" fillId="0" borderId="0" xfId="10" applyNumberFormat="1" applyFont="1" applyAlignment="1">
      <alignment horizontal="left" vertical="center" wrapText="1" indent="1"/>
    </xf>
    <xf numFmtId="0" fontId="23" fillId="0" borderId="0" xfId="10" applyFont="1" applyAlignment="1">
      <alignment horizontal="left"/>
    </xf>
    <xf numFmtId="0" fontId="23" fillId="4" borderId="37" xfId="17" applyFont="1" applyFill="1" applyBorder="1" applyAlignment="1">
      <alignment horizontal="center" vertical="center" wrapText="1"/>
    </xf>
    <xf numFmtId="0" fontId="23" fillId="4" borderId="39" xfId="17" applyFont="1" applyFill="1" applyBorder="1" applyAlignment="1">
      <alignment horizontal="center" vertical="center" wrapText="1"/>
    </xf>
    <xf numFmtId="0" fontId="23" fillId="3" borderId="31" xfId="21" applyFont="1" applyFill="1" applyBorder="1" applyAlignment="1">
      <alignment horizontal="center" vertical="center" wrapText="1"/>
    </xf>
    <xf numFmtId="0" fontId="23" fillId="3" borderId="34" xfId="21" applyFont="1" applyFill="1" applyBorder="1" applyAlignment="1">
      <alignment horizontal="center" vertical="center" wrapText="1"/>
    </xf>
    <xf numFmtId="0" fontId="7" fillId="0" borderId="0" xfId="2" applyFont="1" applyAlignment="1">
      <alignment horizontal="center" vertical="center" wrapText="1"/>
    </xf>
    <xf numFmtId="0" fontId="7" fillId="0" borderId="0" xfId="2" applyFont="1" applyAlignment="1">
      <alignment horizontal="center" vertical="center"/>
    </xf>
    <xf numFmtId="0" fontId="21" fillId="3" borderId="34" xfId="19" applyFont="1" applyFill="1" applyBorder="1" applyAlignment="1">
      <alignment horizontal="center" vertical="center" wrapText="1" readingOrder="2"/>
    </xf>
    <xf numFmtId="0" fontId="16" fillId="4" borderId="55" xfId="3" applyFont="1" applyFill="1" applyBorder="1">
      <alignment horizontal="right" vertical="center" wrapText="1"/>
    </xf>
    <xf numFmtId="0" fontId="16" fillId="4" borderId="56" xfId="3" applyFont="1" applyFill="1" applyBorder="1">
      <alignment horizontal="right" vertical="center" wrapText="1"/>
    </xf>
    <xf numFmtId="0" fontId="21" fillId="4" borderId="42" xfId="6" applyFont="1" applyFill="1" applyBorder="1" applyAlignment="1">
      <alignment horizontal="center" vertical="center" wrapText="1"/>
    </xf>
    <xf numFmtId="0" fontId="21" fillId="4" borderId="41" xfId="6" applyFont="1" applyFill="1" applyBorder="1" applyAlignment="1">
      <alignment horizontal="center" vertical="center" wrapText="1"/>
    </xf>
    <xf numFmtId="0" fontId="23" fillId="4" borderId="34" xfId="21" applyFont="1" applyFill="1" applyBorder="1" applyAlignment="1">
      <alignment horizontal="center" vertical="center" wrapText="1"/>
    </xf>
    <xf numFmtId="0" fontId="21" fillId="3" borderId="31" xfId="19" applyFont="1" applyFill="1" applyBorder="1" applyAlignment="1">
      <alignment horizontal="center" vertical="center" wrapText="1" readingOrder="2"/>
    </xf>
    <xf numFmtId="0" fontId="21" fillId="4" borderId="34" xfId="19" applyFont="1" applyFill="1" applyBorder="1" applyAlignment="1">
      <alignment horizontal="center" vertical="center" wrapText="1" readingOrder="2"/>
    </xf>
    <xf numFmtId="0" fontId="21" fillId="4" borderId="23" xfId="6" applyFont="1" applyFill="1" applyBorder="1">
      <alignment horizontal="center" vertical="center" wrapText="1"/>
    </xf>
    <xf numFmtId="0" fontId="21" fillId="2" borderId="8" xfId="6" applyFont="1" applyBorder="1">
      <alignment horizontal="center" vertical="center" wrapText="1"/>
    </xf>
    <xf numFmtId="0" fontId="36" fillId="0" borderId="0" xfId="1" applyFont="1" applyAlignment="1">
      <alignment horizontal="center" vertical="center"/>
    </xf>
    <xf numFmtId="1" fontId="22" fillId="4" borderId="53" xfId="4" applyFill="1" applyBorder="1">
      <alignment horizontal="left" vertical="center" wrapText="1"/>
    </xf>
    <xf numFmtId="1" fontId="22" fillId="4" borderId="54" xfId="4" applyFill="1" applyBorder="1">
      <alignment horizontal="left" vertical="center" wrapText="1"/>
    </xf>
    <xf numFmtId="0" fontId="36" fillId="0" borderId="0" xfId="1" applyFont="1" applyAlignment="1">
      <alignment horizontal="center" vertical="center" readingOrder="2"/>
    </xf>
    <xf numFmtId="0" fontId="21" fillId="4" borderId="37" xfId="17" applyFont="1" applyFill="1" applyBorder="1" applyAlignment="1">
      <alignment horizontal="center" vertical="center" wrapText="1"/>
    </xf>
    <xf numFmtId="0" fontId="21" fillId="4" borderId="39" xfId="17" applyFont="1" applyFill="1" applyBorder="1" applyAlignment="1">
      <alignment horizontal="center" vertical="center" wrapText="1"/>
    </xf>
    <xf numFmtId="0" fontId="21" fillId="4" borderId="36" xfId="19" applyFont="1" applyFill="1" applyBorder="1" applyAlignment="1">
      <alignment horizontal="center" vertical="center" wrapText="1" readingOrder="2"/>
    </xf>
    <xf numFmtId="0" fontId="23" fillId="3" borderId="21" xfId="21" applyFont="1" applyFill="1" applyBorder="1" applyAlignment="1">
      <alignment horizontal="center" vertical="center" wrapText="1"/>
    </xf>
    <xf numFmtId="0" fontId="23" fillId="3" borderId="20" xfId="21" applyFont="1" applyFill="1" applyBorder="1" applyAlignment="1">
      <alignment horizontal="center" vertical="center" wrapText="1"/>
    </xf>
    <xf numFmtId="0" fontId="23" fillId="3" borderId="22" xfId="21" applyFont="1" applyFill="1" applyBorder="1" applyAlignment="1">
      <alignment horizontal="center" vertical="center" wrapText="1"/>
    </xf>
    <xf numFmtId="0" fontId="23" fillId="4" borderId="36" xfId="21" applyFont="1" applyFill="1" applyBorder="1" applyAlignment="1">
      <alignment horizontal="center" vertical="center" wrapText="1"/>
    </xf>
    <xf numFmtId="0" fontId="23" fillId="4" borderId="37" xfId="21" applyFont="1" applyFill="1" applyBorder="1" applyAlignment="1">
      <alignment horizontal="center" vertical="center" wrapText="1"/>
    </xf>
    <xf numFmtId="0" fontId="23" fillId="4" borderId="39" xfId="21" applyFont="1" applyFill="1" applyBorder="1" applyAlignment="1">
      <alignment horizontal="center" vertical="center" wrapText="1"/>
    </xf>
    <xf numFmtId="0" fontId="21" fillId="3" borderId="18" xfId="19" applyFont="1" applyFill="1" applyBorder="1" applyAlignment="1">
      <alignment horizontal="center" vertical="center" wrapText="1" readingOrder="2"/>
    </xf>
    <xf numFmtId="0" fontId="21" fillId="3" borderId="14" xfId="19" applyFont="1" applyFill="1" applyBorder="1" applyAlignment="1">
      <alignment horizontal="center" vertical="center" wrapText="1" readingOrder="2"/>
    </xf>
    <xf numFmtId="0" fontId="21" fillId="3" borderId="16" xfId="19" applyFont="1" applyFill="1" applyBorder="1" applyAlignment="1">
      <alignment horizontal="center" vertical="center" wrapText="1" readingOrder="2"/>
    </xf>
    <xf numFmtId="0" fontId="21" fillId="4" borderId="37" xfId="19" applyFont="1" applyFill="1" applyBorder="1" applyAlignment="1">
      <alignment horizontal="center" vertical="center" wrapText="1" readingOrder="2"/>
    </xf>
    <xf numFmtId="0" fontId="21" fillId="4" borderId="39" xfId="19" applyFont="1" applyFill="1" applyBorder="1" applyAlignment="1">
      <alignment horizontal="center" vertical="center" wrapText="1" readingOrder="2"/>
    </xf>
    <xf numFmtId="0" fontId="21" fillId="2" borderId="135" xfId="6" applyFont="1" applyBorder="1">
      <alignment horizontal="center" vertical="center" wrapText="1"/>
    </xf>
    <xf numFmtId="0" fontId="21" fillId="2" borderId="0" xfId="6" applyFont="1" applyBorder="1">
      <alignment horizontal="center" vertical="center" wrapText="1"/>
    </xf>
    <xf numFmtId="0" fontId="23" fillId="3" borderId="37" xfId="21" applyFont="1" applyFill="1" applyBorder="1" applyAlignment="1">
      <alignment horizontal="center" vertical="center" wrapText="1"/>
    </xf>
    <xf numFmtId="0" fontId="10" fillId="0" borderId="0" xfId="1" applyFont="1" applyAlignment="1">
      <alignment horizontal="center" vertical="center" readingOrder="2"/>
    </xf>
    <xf numFmtId="0" fontId="16" fillId="4" borderId="57" xfId="3" applyFont="1" applyFill="1" applyBorder="1" applyAlignment="1">
      <alignment horizontal="right" vertical="center" wrapText="1" indent="1"/>
    </xf>
    <xf numFmtId="0" fontId="16" fillId="4" borderId="124" xfId="3" applyFont="1" applyFill="1" applyBorder="1" applyAlignment="1">
      <alignment horizontal="right" vertical="center" wrapText="1" indent="1"/>
    </xf>
    <xf numFmtId="0" fontId="16" fillId="4" borderId="125" xfId="3" applyFont="1" applyFill="1" applyBorder="1" applyAlignment="1">
      <alignment horizontal="right" vertical="center" wrapText="1" indent="1"/>
    </xf>
    <xf numFmtId="0" fontId="16" fillId="4" borderId="126" xfId="3" applyFont="1" applyFill="1" applyBorder="1" applyAlignment="1">
      <alignment horizontal="right" vertical="center" wrapText="1" indent="1"/>
    </xf>
    <xf numFmtId="0" fontId="23" fillId="0" borderId="0" xfId="10" applyFont="1" applyAlignment="1">
      <alignment horizontal="left" vertical="center"/>
    </xf>
    <xf numFmtId="0" fontId="36" fillId="0" borderId="0" xfId="1" applyFont="1" applyAlignment="1">
      <alignment horizontal="center" vertical="center" wrapText="1"/>
    </xf>
    <xf numFmtId="0" fontId="21" fillId="4" borderId="34" xfId="10" applyFont="1" applyFill="1" applyBorder="1" applyAlignment="1">
      <alignment horizontal="center" vertical="center"/>
    </xf>
    <xf numFmtId="0" fontId="21" fillId="3" borderId="37" xfId="19" applyFont="1" applyFill="1" applyBorder="1" applyAlignment="1">
      <alignment horizontal="center" vertical="center" wrapText="1" readingOrder="2"/>
    </xf>
    <xf numFmtId="0" fontId="21" fillId="3" borderId="34" xfId="10" applyFont="1" applyFill="1" applyBorder="1"/>
    <xf numFmtId="0" fontId="22" fillId="4" borderId="59" xfId="10" applyFont="1" applyFill="1" applyBorder="1" applyAlignment="1">
      <alignment horizontal="left" vertical="center" wrapText="1" indent="1" readingOrder="1"/>
    </xf>
    <xf numFmtId="0" fontId="22" fillId="4" borderId="127" xfId="10" applyFont="1" applyFill="1" applyBorder="1" applyAlignment="1">
      <alignment horizontal="left" vertical="center" wrapText="1" indent="1" readingOrder="1"/>
    </xf>
    <xf numFmtId="0" fontId="22" fillId="4" borderId="110" xfId="10" applyFont="1" applyFill="1" applyBorder="1" applyAlignment="1">
      <alignment horizontal="left" vertical="center" wrapText="1" indent="1" readingOrder="1"/>
    </xf>
    <xf numFmtId="0" fontId="22" fillId="4" borderId="128" xfId="10" applyFont="1" applyFill="1" applyBorder="1" applyAlignment="1">
      <alignment horizontal="left" vertical="center" wrapText="1" indent="1" readingOrder="1"/>
    </xf>
    <xf numFmtId="0" fontId="7" fillId="0" borderId="0" xfId="10" applyFont="1" applyAlignment="1">
      <alignment horizontal="center" vertical="center" wrapText="1"/>
    </xf>
    <xf numFmtId="0" fontId="7" fillId="0" borderId="0" xfId="10" applyFont="1" applyAlignment="1">
      <alignment horizontal="center" vertical="center"/>
    </xf>
    <xf numFmtId="0" fontId="21" fillId="4" borderId="36" xfId="10" applyFont="1" applyFill="1" applyBorder="1" applyAlignment="1">
      <alignment horizontal="center" vertical="center"/>
    </xf>
    <xf numFmtId="0" fontId="21" fillId="3" borderId="39" xfId="10" applyFont="1" applyFill="1" applyBorder="1"/>
    <xf numFmtId="0" fontId="23" fillId="3" borderId="111" xfId="21" applyFont="1" applyFill="1" applyBorder="1" applyAlignment="1">
      <alignment horizontal="center" vertical="center" wrapText="1"/>
    </xf>
    <xf numFmtId="0" fontId="23" fillId="3" borderId="35" xfId="21" applyFont="1" applyFill="1" applyBorder="1" applyAlignment="1">
      <alignment horizontal="center" vertical="center" wrapText="1"/>
    </xf>
    <xf numFmtId="0" fontId="23" fillId="3" borderId="40" xfId="21" applyFont="1" applyFill="1" applyBorder="1" applyAlignment="1">
      <alignment horizontal="center" vertical="center" wrapText="1"/>
    </xf>
    <xf numFmtId="0" fontId="23" fillId="3" borderId="61" xfId="0" applyFont="1" applyFill="1" applyBorder="1" applyAlignment="1">
      <alignment horizontal="center" vertical="center"/>
    </xf>
    <xf numFmtId="0" fontId="23" fillId="3" borderId="62" xfId="0" applyFont="1" applyFill="1" applyBorder="1" applyAlignment="1">
      <alignment horizontal="center" vertical="center"/>
    </xf>
    <xf numFmtId="0" fontId="23" fillId="3" borderId="63" xfId="0" applyFont="1" applyFill="1" applyBorder="1" applyAlignment="1">
      <alignment horizontal="center" vertical="center"/>
    </xf>
    <xf numFmtId="0" fontId="23" fillId="4" borderId="50" xfId="0" applyFont="1" applyFill="1" applyBorder="1" applyAlignment="1">
      <alignment horizontal="center" vertical="top" wrapText="1" readingOrder="1"/>
    </xf>
    <xf numFmtId="0" fontId="21" fillId="3" borderId="61" xfId="19" applyFont="1" applyFill="1" applyBorder="1" applyAlignment="1">
      <alignment horizontal="center" vertical="center" wrapText="1" readingOrder="2"/>
    </xf>
    <xf numFmtId="0" fontId="21" fillId="3" borderId="62" xfId="19" applyFont="1" applyFill="1" applyBorder="1" applyAlignment="1">
      <alignment horizontal="center" vertical="center" wrapText="1" readingOrder="2"/>
    </xf>
    <xf numFmtId="0" fontId="21" fillId="3" borderId="63" xfId="19" applyFont="1" applyFill="1" applyBorder="1" applyAlignment="1">
      <alignment horizontal="center" vertical="center" wrapText="1" readingOrder="2"/>
    </xf>
    <xf numFmtId="0" fontId="22" fillId="4" borderId="59" xfId="0" applyFont="1" applyFill="1" applyBorder="1" applyAlignment="1">
      <alignment horizontal="left" vertical="center" wrapText="1" indent="1" readingOrder="1"/>
    </xf>
    <xf numFmtId="0" fontId="22" fillId="4" borderId="65" xfId="0" applyFont="1" applyFill="1" applyBorder="1" applyAlignment="1">
      <alignment horizontal="left" vertical="center" wrapText="1" indent="1" readingOrder="1"/>
    </xf>
    <xf numFmtId="0" fontId="22" fillId="4" borderId="60" xfId="0" applyFont="1" applyFill="1" applyBorder="1" applyAlignment="1">
      <alignment horizontal="left" vertical="center" wrapText="1" indent="1" readingOrder="1"/>
    </xf>
    <xf numFmtId="0" fontId="16" fillId="3" borderId="34" xfId="19" applyFont="1" applyFill="1" applyBorder="1" applyAlignment="1">
      <alignment horizontal="center" vertical="center" wrapText="1" readingOrder="2"/>
    </xf>
    <xf numFmtId="0" fontId="21" fillId="3" borderId="34" xfId="21" applyFont="1" applyFill="1" applyBorder="1" applyAlignment="1">
      <alignment horizontal="center" vertical="center" wrapText="1"/>
    </xf>
    <xf numFmtId="0" fontId="16" fillId="4" borderId="34" xfId="19" applyFont="1" applyFill="1" applyBorder="1" applyAlignment="1">
      <alignment horizontal="center" vertical="center" wrapText="1" readingOrder="2"/>
    </xf>
    <xf numFmtId="0" fontId="16" fillId="4" borderId="39" xfId="19" applyFont="1" applyFill="1" applyBorder="1" applyAlignment="1">
      <alignment horizontal="center" vertical="center" wrapText="1" readingOrder="2"/>
    </xf>
    <xf numFmtId="0" fontId="21" fillId="4" borderId="34" xfId="21" applyFont="1" applyFill="1" applyBorder="1" applyAlignment="1">
      <alignment horizontal="center" vertical="center" wrapText="1"/>
    </xf>
    <xf numFmtId="0" fontId="21" fillId="4" borderId="39" xfId="21" applyFont="1" applyFill="1" applyBorder="1" applyAlignment="1">
      <alignment horizontal="center" vertical="center" wrapText="1"/>
    </xf>
    <xf numFmtId="0" fontId="21" fillId="4" borderId="34" xfId="0" applyFont="1" applyFill="1" applyBorder="1"/>
    <xf numFmtId="0" fontId="16" fillId="3" borderId="37" xfId="19" applyFont="1" applyFill="1" applyBorder="1" applyAlignment="1">
      <alignment horizontal="center" vertical="center" wrapText="1" readingOrder="2"/>
    </xf>
    <xf numFmtId="0" fontId="16" fillId="3" borderId="34" xfId="0" applyFont="1" applyFill="1" applyBorder="1"/>
    <xf numFmtId="0" fontId="16" fillId="4" borderId="64" xfId="3" applyFont="1" applyFill="1" applyBorder="1" applyAlignment="1">
      <alignment horizontal="right" vertical="center" wrapText="1" indent="1"/>
    </xf>
    <xf numFmtId="0" fontId="16" fillId="4" borderId="58" xfId="3" applyFont="1" applyFill="1" applyBorder="1" applyAlignment="1">
      <alignment horizontal="right" vertical="center" wrapText="1" indent="1"/>
    </xf>
    <xf numFmtId="0" fontId="36" fillId="0" borderId="0" xfId="1" applyFont="1" applyAlignment="1">
      <alignment horizontal="center"/>
    </xf>
    <xf numFmtId="0" fontId="30" fillId="3" borderId="37" xfId="11" applyFont="1" applyFill="1" applyBorder="1" applyAlignment="1">
      <alignment horizontal="center" vertical="center"/>
    </xf>
    <xf numFmtId="0" fontId="30" fillId="3" borderId="34" xfId="11" applyFont="1" applyFill="1" applyBorder="1" applyAlignment="1">
      <alignment horizontal="center" vertical="center"/>
    </xf>
    <xf numFmtId="0" fontId="21" fillId="4" borderId="119" xfId="0" applyFont="1" applyFill="1" applyBorder="1" applyAlignment="1">
      <alignment horizontal="center" wrapText="1" readingOrder="2"/>
    </xf>
    <xf numFmtId="0" fontId="21" fillId="4" borderId="46" xfId="0" applyFont="1" applyFill="1" applyBorder="1" applyAlignment="1">
      <alignment horizontal="center" wrapText="1" readingOrder="2"/>
    </xf>
    <xf numFmtId="0" fontId="21" fillId="4" borderId="45" xfId="0" applyFont="1" applyFill="1" applyBorder="1" applyAlignment="1">
      <alignment horizontal="center" wrapText="1" readingOrder="1"/>
    </xf>
    <xf numFmtId="0" fontId="21" fillId="0" borderId="0" xfId="10" applyFont="1" applyAlignment="1">
      <alignment horizontal="right" readingOrder="2"/>
    </xf>
    <xf numFmtId="0" fontId="3" fillId="0" borderId="0" xfId="10" applyAlignment="1">
      <alignment horizontal="center" vertical="center" wrapText="1"/>
    </xf>
    <xf numFmtId="0" fontId="3" fillId="0" borderId="0" xfId="10" applyAlignment="1">
      <alignment horizontal="center"/>
    </xf>
    <xf numFmtId="0" fontId="21" fillId="3" borderId="39" xfId="19" applyFont="1" applyFill="1" applyBorder="1" applyAlignment="1">
      <alignment horizontal="center" vertical="center" wrapText="1" readingOrder="2"/>
    </xf>
    <xf numFmtId="0" fontId="23" fillId="3" borderId="37" xfId="0" applyFont="1" applyFill="1" applyBorder="1" applyAlignment="1">
      <alignment horizontal="center" vertical="center"/>
    </xf>
    <xf numFmtId="0" fontId="23" fillId="3" borderId="34" xfId="0" applyFont="1" applyFill="1" applyBorder="1" applyAlignment="1">
      <alignment horizontal="center" vertical="center"/>
    </xf>
    <xf numFmtId="0" fontId="23" fillId="3" borderId="39" xfId="0" applyFont="1" applyFill="1" applyBorder="1" applyAlignment="1">
      <alignment horizontal="center" vertical="center"/>
    </xf>
    <xf numFmtId="0" fontId="3" fillId="4" borderId="34" xfId="0" applyFont="1" applyFill="1" applyBorder="1"/>
    <xf numFmtId="0" fontId="23" fillId="4" borderId="50" xfId="0" applyFont="1" applyFill="1" applyBorder="1" applyAlignment="1">
      <alignment horizontal="center" vertical="center" wrapText="1" readingOrder="1"/>
    </xf>
    <xf numFmtId="49" fontId="21" fillId="3" borderId="37" xfId="19" applyNumberFormat="1" applyFont="1" applyFill="1" applyBorder="1" applyAlignment="1">
      <alignment horizontal="center" vertical="center" wrapText="1" readingOrder="2"/>
    </xf>
    <xf numFmtId="49" fontId="3" fillId="3" borderId="34" xfId="0" applyNumberFormat="1" applyFont="1" applyFill="1" applyBorder="1"/>
    <xf numFmtId="3" fontId="21" fillId="4" borderId="120" xfId="10" applyNumberFormat="1" applyFont="1" applyFill="1" applyBorder="1" applyAlignment="1">
      <alignment horizontal="center" vertical="center"/>
    </xf>
    <xf numFmtId="3" fontId="21" fillId="4" borderId="34" xfId="10" applyNumberFormat="1" applyFont="1" applyFill="1" applyBorder="1" applyAlignment="1">
      <alignment horizontal="center" vertical="center"/>
    </xf>
    <xf numFmtId="3" fontId="21" fillId="4" borderId="136" xfId="10" applyNumberFormat="1" applyFont="1" applyFill="1" applyBorder="1" applyAlignment="1">
      <alignment horizontal="center" vertical="center"/>
    </xf>
    <xf numFmtId="0" fontId="23" fillId="4" borderId="120" xfId="21" applyFont="1" applyFill="1" applyBorder="1" applyAlignment="1">
      <alignment horizontal="center" vertical="center" wrapText="1"/>
    </xf>
    <xf numFmtId="0" fontId="23" fillId="4" borderId="136" xfId="21" applyFont="1" applyFill="1" applyBorder="1" applyAlignment="1">
      <alignment horizontal="center" vertical="center" wrapText="1"/>
    </xf>
    <xf numFmtId="0" fontId="21" fillId="4" borderId="45" xfId="19" applyFont="1" applyFill="1" applyBorder="1" applyAlignment="1">
      <alignment horizontal="center" vertical="top" wrapText="1" readingOrder="2"/>
    </xf>
    <xf numFmtId="0" fontId="7" fillId="3" borderId="0" xfId="2" applyFont="1" applyFill="1" applyAlignment="1">
      <alignment horizontal="center" vertical="center"/>
    </xf>
    <xf numFmtId="0" fontId="7" fillId="3" borderId="0" xfId="2" applyFont="1" applyFill="1" applyAlignment="1">
      <alignment horizontal="center" vertical="center" readingOrder="1"/>
    </xf>
    <xf numFmtId="0" fontId="21" fillId="4" borderId="43" xfId="0" applyFont="1" applyFill="1" applyBorder="1" applyAlignment="1">
      <alignment horizontal="center" wrapText="1" readingOrder="2"/>
    </xf>
    <xf numFmtId="0" fontId="23" fillId="4" borderId="50" xfId="21" applyFont="1" applyFill="1" applyBorder="1" applyAlignment="1">
      <alignment horizontal="center" vertical="center" wrapText="1"/>
    </xf>
    <xf numFmtId="0" fontId="21" fillId="4" borderId="120" xfId="19" applyFont="1" applyFill="1" applyBorder="1" applyAlignment="1">
      <alignment horizontal="center" vertical="center" readingOrder="2"/>
    </xf>
    <xf numFmtId="0" fontId="21" fillId="4" borderId="34" xfId="19" applyFont="1" applyFill="1" applyBorder="1" applyAlignment="1">
      <alignment horizontal="center" vertical="center" readingOrder="2"/>
    </xf>
    <xf numFmtId="0" fontId="21" fillId="4" borderId="136" xfId="19" applyFont="1" applyFill="1" applyBorder="1" applyAlignment="1">
      <alignment horizontal="center" vertical="center" readingOrder="2"/>
    </xf>
    <xf numFmtId="0" fontId="36" fillId="3" borderId="0" xfId="1" applyFont="1" applyFill="1" applyAlignment="1">
      <alignment horizontal="center"/>
    </xf>
    <xf numFmtId="0" fontId="36" fillId="3" borderId="0" xfId="1" applyFont="1" applyFill="1" applyAlignment="1">
      <alignment horizontal="center" vertical="center" readingOrder="2"/>
    </xf>
    <xf numFmtId="0" fontId="23" fillId="4" borderId="44" xfId="0" applyFont="1" applyFill="1" applyBorder="1" applyAlignment="1">
      <alignment horizontal="center" vertical="top" wrapText="1" readingOrder="1"/>
    </xf>
    <xf numFmtId="0" fontId="21" fillId="4" borderId="45" xfId="3" applyFont="1" applyFill="1" applyBorder="1" applyAlignment="1">
      <alignment horizontal="center" vertical="center" wrapText="1"/>
    </xf>
    <xf numFmtId="0" fontId="21" fillId="4" borderId="44" xfId="3" applyFont="1" applyFill="1" applyBorder="1" applyAlignment="1">
      <alignment horizontal="center" vertical="center" wrapText="1"/>
    </xf>
    <xf numFmtId="0" fontId="21" fillId="4" borderId="50" xfId="3" applyFont="1" applyFill="1" applyBorder="1" applyAlignment="1">
      <alignment horizontal="center" vertical="center" wrapText="1"/>
    </xf>
    <xf numFmtId="0" fontId="23" fillId="4" borderId="45" xfId="0" applyFont="1" applyFill="1" applyBorder="1" applyAlignment="1">
      <alignment horizontal="center" vertical="center" wrapText="1" readingOrder="1"/>
    </xf>
    <xf numFmtId="0" fontId="23" fillId="4" borderId="44" xfId="0" applyFont="1" applyFill="1" applyBorder="1" applyAlignment="1">
      <alignment horizontal="center" vertical="center" wrapText="1" readingOrder="1"/>
    </xf>
    <xf numFmtId="0" fontId="23" fillId="4" borderId="45" xfId="0" applyFont="1" applyFill="1" applyBorder="1" applyAlignment="1">
      <alignment horizontal="center" vertical="center" readingOrder="1"/>
    </xf>
    <xf numFmtId="0" fontId="23" fillId="4" borderId="44" xfId="0" applyFont="1" applyFill="1" applyBorder="1" applyAlignment="1">
      <alignment horizontal="center" vertical="center" readingOrder="1"/>
    </xf>
    <xf numFmtId="0" fontId="23" fillId="4" borderId="50" xfId="0" applyFont="1" applyFill="1" applyBorder="1" applyAlignment="1">
      <alignment horizontal="center" vertical="center" readingOrder="1"/>
    </xf>
    <xf numFmtId="0" fontId="23" fillId="4" borderId="44" xfId="19" applyFont="1" applyFill="1" applyBorder="1" applyAlignment="1">
      <alignment horizontal="center" vertical="top" wrapText="1" readingOrder="2"/>
    </xf>
    <xf numFmtId="0" fontId="21" fillId="4" borderId="45" xfId="19" applyFont="1" applyFill="1" applyBorder="1" applyAlignment="1">
      <alignment horizontal="center" wrapText="1" readingOrder="2"/>
    </xf>
    <xf numFmtId="0" fontId="21" fillId="4" borderId="44" xfId="19" applyFont="1" applyFill="1" applyBorder="1" applyAlignment="1">
      <alignment horizontal="center" wrapText="1" readingOrder="2"/>
    </xf>
    <xf numFmtId="0" fontId="21" fillId="4" borderId="45" xfId="0" applyFont="1" applyFill="1" applyBorder="1" applyAlignment="1">
      <alignment horizontal="center" vertical="center" wrapText="1"/>
    </xf>
    <xf numFmtId="0" fontId="21" fillId="4" borderId="44" xfId="0" applyFont="1" applyFill="1" applyBorder="1" applyAlignment="1">
      <alignment horizontal="center" vertical="center" wrapText="1"/>
    </xf>
    <xf numFmtId="0" fontId="21" fillId="4" borderId="50" xfId="0" applyFont="1" applyFill="1" applyBorder="1" applyAlignment="1">
      <alignment horizontal="center" vertical="center" wrapText="1"/>
    </xf>
    <xf numFmtId="3" fontId="21" fillId="3" borderId="31" xfId="10" applyNumberFormat="1" applyFont="1" applyFill="1" applyBorder="1" applyAlignment="1">
      <alignment horizontal="center" vertical="center" wrapText="1"/>
    </xf>
    <xf numFmtId="3" fontId="21" fillId="3" borderId="34" xfId="10" applyNumberFormat="1" applyFont="1" applyFill="1" applyBorder="1" applyAlignment="1">
      <alignment horizontal="center" vertical="center" wrapText="1"/>
    </xf>
    <xf numFmtId="3" fontId="21" fillId="3" borderId="36" xfId="10" applyNumberFormat="1" applyFont="1" applyFill="1" applyBorder="1" applyAlignment="1">
      <alignment horizontal="center" vertical="center" wrapText="1"/>
    </xf>
    <xf numFmtId="0" fontId="23" fillId="3" borderId="31" xfId="21" applyFont="1" applyFill="1" applyBorder="1" applyAlignment="1">
      <alignment horizontal="center" vertical="center"/>
    </xf>
    <xf numFmtId="0" fontId="23" fillId="3" borderId="34" xfId="21" applyFont="1" applyFill="1" applyBorder="1" applyAlignment="1">
      <alignment horizontal="center" vertical="center"/>
    </xf>
    <xf numFmtId="0" fontId="23" fillId="3" borderId="36" xfId="21" applyFont="1" applyFill="1" applyBorder="1" applyAlignment="1">
      <alignment horizontal="center" vertical="center"/>
    </xf>
    <xf numFmtId="0" fontId="21" fillId="0" borderId="50" xfId="19" applyFont="1" applyFill="1" applyBorder="1" applyAlignment="1">
      <alignment horizontal="center" vertical="center" wrapText="1" readingOrder="2"/>
    </xf>
    <xf numFmtId="0" fontId="23" fillId="0" borderId="50" xfId="21" applyFont="1" applyFill="1" applyBorder="1" applyAlignment="1">
      <alignment horizontal="center" vertical="center" wrapText="1"/>
    </xf>
    <xf numFmtId="0" fontId="21" fillId="3" borderId="0" xfId="10" applyFont="1" applyFill="1" applyAlignment="1">
      <alignment horizontal="right" readingOrder="2"/>
    </xf>
    <xf numFmtId="0" fontId="23" fillId="3" borderId="0" xfId="10" applyFont="1" applyFill="1" applyAlignment="1">
      <alignment horizontal="left"/>
    </xf>
    <xf numFmtId="0" fontId="16" fillId="4" borderId="112" xfId="3" applyFont="1" applyFill="1" applyBorder="1">
      <alignment horizontal="right" vertical="center" wrapText="1"/>
    </xf>
    <xf numFmtId="0" fontId="16" fillId="4" borderId="113" xfId="3" applyFont="1" applyFill="1" applyBorder="1">
      <alignment horizontal="right" vertical="center" wrapText="1"/>
    </xf>
    <xf numFmtId="0" fontId="16" fillId="4" borderId="114" xfId="3" applyFont="1" applyFill="1" applyBorder="1">
      <alignment horizontal="right" vertical="center" wrapText="1"/>
    </xf>
    <xf numFmtId="1" fontId="22" fillId="4" borderId="108" xfId="4" applyFill="1" applyBorder="1">
      <alignment horizontal="left" vertical="center" wrapText="1"/>
    </xf>
    <xf numFmtId="1" fontId="22" fillId="4" borderId="109" xfId="4" applyFill="1" applyBorder="1">
      <alignment horizontal="left" vertical="center" wrapText="1"/>
    </xf>
    <xf numFmtId="1" fontId="22" fillId="4" borderId="110" xfId="4" applyFill="1" applyBorder="1">
      <alignment horizontal="left" vertical="center" wrapText="1"/>
    </xf>
    <xf numFmtId="0" fontId="23" fillId="0" borderId="43" xfId="10" applyFont="1" applyBorder="1" applyAlignment="1">
      <alignment horizontal="left"/>
    </xf>
    <xf numFmtId="49" fontId="23" fillId="4" borderId="50" xfId="0" applyNumberFormat="1" applyFont="1" applyFill="1" applyBorder="1" applyAlignment="1">
      <alignment horizontal="center" vertical="top" wrapText="1" readingOrder="1"/>
    </xf>
    <xf numFmtId="3" fontId="22" fillId="4" borderId="37" xfId="10" applyNumberFormat="1" applyFont="1" applyFill="1" applyBorder="1" applyAlignment="1">
      <alignment horizontal="center" vertical="center"/>
    </xf>
    <xf numFmtId="3" fontId="22" fillId="4" borderId="34" xfId="10" applyNumberFormat="1" applyFont="1" applyFill="1" applyBorder="1" applyAlignment="1">
      <alignment horizontal="center" vertical="center"/>
    </xf>
    <xf numFmtId="3" fontId="22" fillId="4" borderId="39" xfId="10" applyNumberFormat="1" applyFont="1" applyFill="1" applyBorder="1" applyAlignment="1">
      <alignment horizontal="center" vertical="center"/>
    </xf>
    <xf numFmtId="3" fontId="16" fillId="4" borderId="37" xfId="10" applyNumberFormat="1" applyFont="1" applyFill="1" applyBorder="1" applyAlignment="1">
      <alignment horizontal="center" vertical="center"/>
    </xf>
    <xf numFmtId="3" fontId="16" fillId="4" borderId="34" xfId="10" applyNumberFormat="1" applyFont="1" applyFill="1" applyBorder="1" applyAlignment="1">
      <alignment horizontal="center" vertical="center"/>
    </xf>
    <xf numFmtId="3" fontId="16" fillId="4" borderId="39" xfId="10" applyNumberFormat="1" applyFont="1" applyFill="1" applyBorder="1" applyAlignment="1">
      <alignment horizontal="center" vertical="center"/>
    </xf>
    <xf numFmtId="0" fontId="16" fillId="4" borderId="37" xfId="3" applyFont="1" applyFill="1" applyBorder="1" applyAlignment="1">
      <alignment horizontal="center" vertical="center" wrapText="1"/>
    </xf>
    <xf numFmtId="0" fontId="16" fillId="4" borderId="34" xfId="3" applyFont="1" applyFill="1" applyBorder="1" applyAlignment="1">
      <alignment horizontal="center" vertical="center" wrapText="1"/>
    </xf>
    <xf numFmtId="0" fontId="16" fillId="4" borderId="39" xfId="3" applyFont="1" applyFill="1" applyBorder="1" applyAlignment="1">
      <alignment horizontal="center" vertical="center" wrapText="1"/>
    </xf>
    <xf numFmtId="0" fontId="21" fillId="4" borderId="23" xfId="0" applyFont="1" applyFill="1" applyBorder="1" applyAlignment="1">
      <alignment horizontal="center" vertical="center" wrapText="1" readingOrder="1"/>
    </xf>
    <xf numFmtId="3" fontId="21" fillId="3" borderId="31" xfId="10" applyNumberFormat="1" applyFont="1" applyFill="1" applyBorder="1" applyAlignment="1">
      <alignment horizontal="center" vertical="center"/>
    </xf>
    <xf numFmtId="3" fontId="21" fillId="3" borderId="34" xfId="10" applyNumberFormat="1" applyFont="1" applyFill="1" applyBorder="1" applyAlignment="1">
      <alignment horizontal="center" vertical="center"/>
    </xf>
    <xf numFmtId="3" fontId="21" fillId="3" borderId="36" xfId="10" applyNumberFormat="1" applyFont="1" applyFill="1" applyBorder="1" applyAlignment="1">
      <alignment horizontal="center" vertical="center"/>
    </xf>
    <xf numFmtId="0" fontId="23" fillId="3" borderId="36" xfId="21" applyFont="1" applyFill="1" applyBorder="1" applyAlignment="1">
      <alignment horizontal="center" vertical="center" wrapText="1"/>
    </xf>
    <xf numFmtId="3" fontId="21" fillId="4" borderId="37" xfId="10" applyNumberFormat="1" applyFont="1" applyFill="1" applyBorder="1" applyAlignment="1">
      <alignment horizontal="center" vertical="center"/>
    </xf>
    <xf numFmtId="3" fontId="21" fillId="4" borderId="39" xfId="10" applyNumberFormat="1" applyFont="1" applyFill="1" applyBorder="1" applyAlignment="1">
      <alignment horizontal="center" vertical="center"/>
    </xf>
    <xf numFmtId="0" fontId="7" fillId="0" borderId="0" xfId="0" applyFont="1" applyAlignment="1">
      <alignment horizontal="center" vertical="center"/>
    </xf>
    <xf numFmtId="3" fontId="21" fillId="4" borderId="23" xfId="10" applyNumberFormat="1" applyFont="1" applyFill="1" applyBorder="1" applyAlignment="1">
      <alignment horizontal="center" vertical="center"/>
    </xf>
    <xf numFmtId="3" fontId="23" fillId="4" borderId="23" xfId="20" applyNumberFormat="1" applyFont="1" applyFill="1" applyBorder="1" applyAlignment="1">
      <alignment horizontal="center" vertical="center"/>
    </xf>
    <xf numFmtId="3" fontId="21" fillId="4" borderId="37" xfId="20" applyNumberFormat="1" applyFont="1" applyFill="1" applyBorder="1" applyAlignment="1">
      <alignment horizontal="center" vertical="center"/>
    </xf>
    <xf numFmtId="3" fontId="21" fillId="4" borderId="34" xfId="20" applyNumberFormat="1" applyFont="1" applyFill="1" applyBorder="1" applyAlignment="1">
      <alignment horizontal="center" vertical="center"/>
    </xf>
    <xf numFmtId="3" fontId="21" fillId="4" borderId="39" xfId="20" applyNumberFormat="1" applyFont="1" applyFill="1" applyBorder="1" applyAlignment="1">
      <alignment horizontal="center" vertical="center"/>
    </xf>
    <xf numFmtId="0" fontId="23" fillId="4" borderId="37" xfId="21" applyFont="1" applyFill="1" applyBorder="1" applyAlignment="1">
      <alignment horizontal="center" vertical="center"/>
    </xf>
    <xf numFmtId="0" fontId="23" fillId="4" borderId="34" xfId="21" applyFont="1" applyFill="1" applyBorder="1" applyAlignment="1">
      <alignment horizontal="center" vertical="center"/>
    </xf>
    <xf numFmtId="0" fontId="23" fillId="4" borderId="39" xfId="21" applyFont="1" applyFill="1" applyBorder="1" applyAlignment="1">
      <alignment horizontal="center" vertical="center"/>
    </xf>
    <xf numFmtId="0" fontId="21" fillId="3" borderId="45" xfId="11" applyFont="1" applyFill="1" applyBorder="1" applyAlignment="1">
      <alignment horizontal="center" vertical="center"/>
    </xf>
    <xf numFmtId="0" fontId="21" fillId="3" borderId="44" xfId="11" applyFont="1" applyFill="1" applyBorder="1" applyAlignment="1">
      <alignment horizontal="center" vertical="center"/>
    </xf>
    <xf numFmtId="0" fontId="21" fillId="3" borderId="31" xfId="11" applyFont="1" applyFill="1" applyBorder="1" applyAlignment="1">
      <alignment horizontal="center" vertical="center"/>
    </xf>
    <xf numFmtId="0" fontId="21" fillId="4" borderId="45" xfId="11" applyFont="1" applyFill="1" applyBorder="1" applyAlignment="1">
      <alignment horizontal="center" vertical="center" wrapText="1"/>
    </xf>
    <xf numFmtId="0" fontId="21" fillId="4" borderId="50" xfId="11" applyFont="1" applyFill="1" applyBorder="1" applyAlignment="1">
      <alignment horizontal="center" vertical="center" wrapText="1"/>
    </xf>
    <xf numFmtId="0" fontId="16" fillId="4" borderId="45" xfId="11" applyFont="1" applyFill="1" applyBorder="1" applyAlignment="1">
      <alignment horizontal="center" vertical="center"/>
    </xf>
    <xf numFmtId="0" fontId="16" fillId="4" borderId="50" xfId="11" applyFont="1" applyFill="1" applyBorder="1" applyAlignment="1">
      <alignment horizontal="center" vertical="center"/>
    </xf>
    <xf numFmtId="0" fontId="22" fillId="4" borderId="45" xfId="11" applyFont="1" applyFill="1" applyBorder="1" applyAlignment="1">
      <alignment horizontal="center" vertical="center"/>
    </xf>
    <xf numFmtId="0" fontId="22" fillId="4" borderId="50" xfId="11" applyFont="1" applyFill="1" applyBorder="1" applyAlignment="1">
      <alignment horizontal="center" vertical="center"/>
    </xf>
    <xf numFmtId="0" fontId="23" fillId="4" borderId="45" xfId="11" applyFont="1" applyFill="1" applyBorder="1" applyAlignment="1">
      <alignment horizontal="center" vertical="center" wrapText="1"/>
    </xf>
    <xf numFmtId="0" fontId="23" fillId="4" borderId="50" xfId="11" applyFont="1" applyFill="1" applyBorder="1" applyAlignment="1">
      <alignment horizontal="center" vertical="center" wrapText="1"/>
    </xf>
    <xf numFmtId="0" fontId="21" fillId="4" borderId="42" xfId="11" applyFont="1" applyFill="1" applyBorder="1" applyAlignment="1">
      <alignment horizontal="center" vertical="center" wrapText="1"/>
    </xf>
    <xf numFmtId="0" fontId="21" fillId="4" borderId="41" xfId="11" applyFont="1" applyFill="1" applyBorder="1" applyAlignment="1">
      <alignment horizontal="center" vertical="center" wrapText="1"/>
    </xf>
    <xf numFmtId="0" fontId="21" fillId="3" borderId="36" xfId="11" applyFont="1" applyFill="1" applyBorder="1" applyAlignment="1">
      <alignment horizontal="center" vertical="center"/>
    </xf>
    <xf numFmtId="0" fontId="21" fillId="4" borderId="36" xfId="11" applyFont="1" applyFill="1" applyBorder="1" applyAlignment="1">
      <alignment horizontal="center" vertical="center"/>
    </xf>
    <xf numFmtId="0" fontId="21" fillId="4" borderId="44" xfId="11" applyFont="1" applyFill="1" applyBorder="1" applyAlignment="1">
      <alignment horizontal="center" vertical="center"/>
    </xf>
    <xf numFmtId="0" fontId="21" fillId="4" borderId="31" xfId="11" applyFont="1" applyFill="1" applyBorder="1" applyAlignment="1">
      <alignment horizontal="center" vertical="center"/>
    </xf>
    <xf numFmtId="0" fontId="23" fillId="3" borderId="36" xfId="11" applyFont="1" applyFill="1" applyBorder="1" applyAlignment="1">
      <alignment horizontal="center" vertical="center"/>
    </xf>
    <xf numFmtId="0" fontId="23" fillId="3" borderId="31" xfId="11" applyFont="1" applyFill="1" applyBorder="1" applyAlignment="1">
      <alignment horizontal="center" vertical="center"/>
    </xf>
    <xf numFmtId="0" fontId="23" fillId="3" borderId="45" xfId="11" applyFont="1" applyFill="1" applyBorder="1" applyAlignment="1">
      <alignment horizontal="center" vertical="center"/>
    </xf>
    <xf numFmtId="0" fontId="23" fillId="3" borderId="44" xfId="11" applyFont="1" applyFill="1" applyBorder="1" applyAlignment="1">
      <alignment horizontal="center" vertical="center"/>
    </xf>
    <xf numFmtId="0" fontId="23" fillId="4" borderId="36" xfId="11" applyFont="1" applyFill="1" applyBorder="1" applyAlignment="1">
      <alignment horizontal="center" vertical="center"/>
    </xf>
    <xf numFmtId="0" fontId="23" fillId="4" borderId="44" xfId="11" applyFont="1" applyFill="1" applyBorder="1" applyAlignment="1">
      <alignment horizontal="center" vertical="center"/>
    </xf>
    <xf numFmtId="0" fontId="23" fillId="4" borderId="31" xfId="11" applyFont="1" applyFill="1" applyBorder="1" applyAlignment="1">
      <alignment horizontal="center" vertical="center"/>
    </xf>
    <xf numFmtId="0" fontId="21" fillId="4" borderId="34" xfId="11" applyFont="1" applyFill="1" applyBorder="1" applyAlignment="1">
      <alignment horizontal="center" vertical="center"/>
    </xf>
    <xf numFmtId="0" fontId="23" fillId="4" borderId="34" xfId="11" applyFont="1" applyFill="1" applyBorder="1" applyAlignment="1">
      <alignment horizontal="center" vertical="center"/>
    </xf>
    <xf numFmtId="0" fontId="21" fillId="0" borderId="37" xfId="11" applyFont="1" applyBorder="1" applyAlignment="1">
      <alignment horizontal="center" vertical="center"/>
    </xf>
    <xf numFmtId="0" fontId="21" fillId="0" borderId="34" xfId="11" applyFont="1" applyBorder="1" applyAlignment="1">
      <alignment horizontal="center" vertical="center"/>
    </xf>
    <xf numFmtId="0" fontId="21" fillId="0" borderId="39" xfId="11" applyFont="1" applyBorder="1" applyAlignment="1">
      <alignment horizontal="center" vertical="center"/>
    </xf>
    <xf numFmtId="0" fontId="23" fillId="0" borderId="37" xfId="11" applyFont="1" applyBorder="1" applyAlignment="1">
      <alignment horizontal="center" vertical="center"/>
    </xf>
    <xf numFmtId="0" fontId="23" fillId="0" borderId="34" xfId="11" applyFont="1" applyBorder="1" applyAlignment="1">
      <alignment horizontal="center" vertical="center"/>
    </xf>
    <xf numFmtId="0" fontId="23" fillId="0" borderId="39" xfId="11" applyFont="1" applyBorder="1" applyAlignment="1">
      <alignment horizontal="center" vertical="center"/>
    </xf>
    <xf numFmtId="0" fontId="21" fillId="0" borderId="0" xfId="11" applyFont="1" applyAlignment="1">
      <alignment horizontal="right" readingOrder="2"/>
    </xf>
    <xf numFmtId="0" fontId="23" fillId="0" borderId="0" xfId="11" applyFont="1" applyAlignment="1">
      <alignment horizontal="left"/>
    </xf>
    <xf numFmtId="0" fontId="21" fillId="3" borderId="37" xfId="17" applyFont="1" applyFill="1" applyBorder="1" applyAlignment="1">
      <alignment horizontal="center" vertical="center"/>
    </xf>
    <xf numFmtId="0" fontId="21" fillId="3" borderId="39" xfId="17" applyFont="1" applyFill="1" applyBorder="1" applyAlignment="1">
      <alignment horizontal="center" vertical="center"/>
    </xf>
    <xf numFmtId="0" fontId="16" fillId="4" borderId="67" xfId="3" applyFont="1" applyFill="1" applyBorder="1">
      <alignment horizontal="right" vertical="center" wrapText="1"/>
    </xf>
    <xf numFmtId="0" fontId="23" fillId="4" borderId="50" xfId="6" applyFont="1" applyFill="1" applyBorder="1" applyAlignment="1">
      <alignment horizontal="center" vertical="top" wrapText="1"/>
    </xf>
    <xf numFmtId="0" fontId="21" fillId="4" borderId="45" xfId="6" applyFont="1" applyFill="1" applyBorder="1">
      <alignment horizontal="center" vertical="center" wrapText="1"/>
    </xf>
    <xf numFmtId="0" fontId="21" fillId="4" borderId="34" xfId="19" applyFont="1" applyFill="1" applyBorder="1">
      <alignment horizontal="right" vertical="center" wrapText="1" indent="1" readingOrder="2"/>
    </xf>
    <xf numFmtId="0" fontId="21" fillId="4" borderId="36" xfId="19" applyFont="1" applyFill="1" applyBorder="1">
      <alignment horizontal="right" vertical="center" wrapText="1" indent="1" readingOrder="2"/>
    </xf>
    <xf numFmtId="0" fontId="21" fillId="3" borderId="31" xfId="17" applyFont="1" applyFill="1" applyBorder="1" applyAlignment="1">
      <alignment horizontal="right" vertical="center" indent="1"/>
    </xf>
    <xf numFmtId="0" fontId="21" fillId="3" borderId="34" xfId="17" applyFont="1" applyFill="1" applyBorder="1" applyAlignment="1">
      <alignment horizontal="right" vertical="center" indent="1"/>
    </xf>
    <xf numFmtId="0" fontId="21" fillId="4" borderId="45" xfId="17" applyFont="1" applyFill="1" applyBorder="1" applyAlignment="1">
      <alignment horizontal="center" vertical="center" wrapText="1"/>
    </xf>
    <xf numFmtId="1" fontId="22" fillId="4" borderId="66" xfId="4" applyFill="1" applyBorder="1">
      <alignment horizontal="left" vertical="center" wrapText="1"/>
    </xf>
    <xf numFmtId="0" fontId="23" fillId="4" borderId="50" xfId="17" applyFont="1" applyFill="1" applyBorder="1" applyAlignment="1">
      <alignment horizontal="center" vertical="top" wrapText="1"/>
    </xf>
    <xf numFmtId="0" fontId="23" fillId="4" borderId="34" xfId="21" applyFont="1" applyFill="1" applyBorder="1">
      <alignment horizontal="left" vertical="center" wrapText="1" indent="1"/>
    </xf>
    <xf numFmtId="0" fontId="23" fillId="3" borderId="34" xfId="17" applyFont="1" applyFill="1" applyBorder="1" applyAlignment="1">
      <alignment horizontal="left" vertical="center" indent="1"/>
    </xf>
    <xf numFmtId="0" fontId="23" fillId="4" borderId="36" xfId="21" applyFont="1" applyFill="1" applyBorder="1">
      <alignment horizontal="left" vertical="center" wrapText="1" indent="1"/>
    </xf>
    <xf numFmtId="0" fontId="23" fillId="3" borderId="37" xfId="17" applyFont="1" applyFill="1" applyBorder="1" applyAlignment="1">
      <alignment horizontal="center" vertical="center"/>
    </xf>
    <xf numFmtId="0" fontId="23" fillId="3" borderId="39" xfId="17" applyFont="1" applyFill="1" applyBorder="1" applyAlignment="1">
      <alignment horizontal="center" vertical="center"/>
    </xf>
    <xf numFmtId="0" fontId="23" fillId="3" borderId="31" xfId="17" applyFont="1" applyFill="1" applyBorder="1" applyAlignment="1">
      <alignment horizontal="left" vertical="center" indent="1"/>
    </xf>
    <xf numFmtId="0" fontId="23" fillId="3" borderId="36" xfId="17" applyFont="1" applyFill="1" applyBorder="1" applyAlignment="1">
      <alignment horizontal="left" vertical="center" wrapText="1" indent="1"/>
    </xf>
    <xf numFmtId="0" fontId="23" fillId="3" borderId="31" xfId="17" applyFont="1" applyFill="1" applyBorder="1" applyAlignment="1">
      <alignment horizontal="left" vertical="center" wrapText="1" indent="1"/>
    </xf>
    <xf numFmtId="0" fontId="16" fillId="4" borderId="72" xfId="3" applyFont="1" applyFill="1" applyBorder="1">
      <alignment horizontal="right" vertical="center" wrapText="1"/>
    </xf>
    <xf numFmtId="0" fontId="16" fillId="4" borderId="73" xfId="3" applyFont="1" applyFill="1" applyBorder="1">
      <alignment horizontal="right" vertical="center" wrapText="1"/>
    </xf>
    <xf numFmtId="1" fontId="58" fillId="4" borderId="115" xfId="4" applyFont="1" applyFill="1" applyBorder="1">
      <alignment horizontal="left" vertical="center" wrapText="1"/>
    </xf>
    <xf numFmtId="1" fontId="58" fillId="4" borderId="117" xfId="4" applyFont="1" applyFill="1" applyBorder="1">
      <alignment horizontal="left" vertical="center" wrapText="1"/>
    </xf>
    <xf numFmtId="0" fontId="23" fillId="3" borderId="34" xfId="17" applyFont="1" applyFill="1" applyBorder="1" applyAlignment="1">
      <alignment horizontal="center" vertical="center"/>
    </xf>
    <xf numFmtId="0" fontId="21" fillId="0" borderId="43" xfId="10" applyFont="1" applyBorder="1" applyAlignment="1">
      <alignment horizontal="right" readingOrder="2"/>
    </xf>
    <xf numFmtId="0" fontId="57" fillId="0" borderId="43" xfId="0" applyFont="1" applyBorder="1" applyAlignment="1">
      <alignment horizontal="left" vertical="center"/>
    </xf>
    <xf numFmtId="0" fontId="57" fillId="0" borderId="51" xfId="0" applyFont="1" applyBorder="1" applyAlignment="1">
      <alignment horizontal="left" vertical="center"/>
    </xf>
    <xf numFmtId="0" fontId="57" fillId="0" borderId="0" xfId="0" applyFont="1" applyAlignment="1">
      <alignment horizontal="left" vertical="center"/>
    </xf>
    <xf numFmtId="0" fontId="16" fillId="4" borderId="68" xfId="3" applyFont="1" applyFill="1" applyBorder="1" applyAlignment="1">
      <alignment horizontal="right" vertical="center" wrapText="1" indent="1"/>
    </xf>
    <xf numFmtId="0" fontId="16" fillId="4" borderId="75" xfId="3" applyFont="1" applyFill="1" applyBorder="1" applyAlignment="1">
      <alignment horizontal="right" vertical="center" wrapText="1" indent="1"/>
    </xf>
    <xf numFmtId="0" fontId="16" fillId="4" borderId="69" xfId="3" applyFont="1" applyFill="1" applyBorder="1" applyAlignment="1">
      <alignment horizontal="right" vertical="center" wrapText="1" indent="1"/>
    </xf>
    <xf numFmtId="1" fontId="22" fillId="4" borderId="70" xfId="4" applyFill="1" applyBorder="1">
      <alignment horizontal="left" vertical="center" wrapText="1"/>
    </xf>
    <xf numFmtId="1" fontId="22" fillId="4" borderId="74" xfId="4" applyFill="1" applyBorder="1">
      <alignment horizontal="left" vertical="center" wrapText="1"/>
    </xf>
    <xf numFmtId="1" fontId="22" fillId="4" borderId="71" xfId="4" applyFill="1" applyBorder="1">
      <alignment horizontal="left" vertical="center" wrapText="1"/>
    </xf>
    <xf numFmtId="0" fontId="21" fillId="4" borderId="18" xfId="6" applyFont="1" applyFill="1" applyBorder="1">
      <alignment horizontal="center" vertical="center" wrapText="1"/>
    </xf>
    <xf numFmtId="0" fontId="21" fillId="4" borderId="14" xfId="6" applyFont="1" applyFill="1" applyBorder="1">
      <alignment horizontal="center" vertical="center" wrapText="1"/>
    </xf>
    <xf numFmtId="0" fontId="21" fillId="4" borderId="16" xfId="6" applyFont="1" applyFill="1" applyBorder="1">
      <alignment horizontal="center" vertical="center" wrapText="1"/>
    </xf>
    <xf numFmtId="0" fontId="21" fillId="4" borderId="21" xfId="6" applyFont="1" applyFill="1" applyBorder="1" applyAlignment="1">
      <alignment horizontal="center" vertical="center" wrapText="1"/>
    </xf>
    <xf numFmtId="0" fontId="21" fillId="4" borderId="20" xfId="6" applyFont="1" applyFill="1" applyBorder="1" applyAlignment="1">
      <alignment horizontal="center" vertical="center" wrapText="1"/>
    </xf>
    <xf numFmtId="0" fontId="21" fillId="4" borderId="22" xfId="6" applyFont="1" applyFill="1" applyBorder="1" applyAlignment="1">
      <alignment horizontal="center" vertical="center" wrapText="1"/>
    </xf>
    <xf numFmtId="0" fontId="21" fillId="3" borderId="34" xfId="17" applyFont="1" applyFill="1" applyBorder="1" applyAlignment="1">
      <alignment horizontal="center" vertical="center"/>
    </xf>
    <xf numFmtId="0" fontId="21" fillId="4" borderId="19" xfId="17" applyFont="1" applyFill="1" applyBorder="1" applyAlignment="1">
      <alignment horizontal="center" vertical="center"/>
    </xf>
    <xf numFmtId="0" fontId="21" fillId="4" borderId="22" xfId="17" applyFont="1" applyFill="1" applyBorder="1" applyAlignment="1">
      <alignment horizontal="center" vertical="center"/>
    </xf>
    <xf numFmtId="0" fontId="23" fillId="4" borderId="22" xfId="17" applyFont="1" applyFill="1" applyBorder="1" applyAlignment="1">
      <alignment horizontal="center" vertical="center"/>
    </xf>
    <xf numFmtId="0" fontId="23" fillId="4" borderId="19" xfId="17" applyFont="1" applyFill="1" applyBorder="1" applyAlignment="1">
      <alignment horizontal="center" vertical="center"/>
    </xf>
    <xf numFmtId="0" fontId="23" fillId="3" borderId="39" xfId="21" applyFont="1" applyFill="1" applyBorder="1" applyAlignment="1">
      <alignment horizontal="center" vertical="center" wrapText="1"/>
    </xf>
    <xf numFmtId="0" fontId="21" fillId="4" borderId="37" xfId="6" applyFont="1" applyFill="1" applyBorder="1">
      <alignment horizontal="center" vertical="center" wrapText="1"/>
    </xf>
    <xf numFmtId="0" fontId="21" fillId="4" borderId="39" xfId="6" applyFont="1" applyFill="1" applyBorder="1">
      <alignment horizontal="center" vertical="center" wrapText="1"/>
    </xf>
    <xf numFmtId="1" fontId="23" fillId="3" borderId="31" xfId="4" applyFont="1" applyFill="1" applyBorder="1" applyAlignment="1">
      <alignment horizontal="center" vertical="center" wrapText="1"/>
    </xf>
    <xf numFmtId="1" fontId="23" fillId="3" borderId="34" xfId="4" applyFont="1" applyFill="1" applyBorder="1" applyAlignment="1">
      <alignment horizontal="center" vertical="center" wrapText="1"/>
    </xf>
    <xf numFmtId="0" fontId="21" fillId="4" borderId="34" xfId="17" applyFont="1" applyFill="1" applyBorder="1" applyAlignment="1">
      <alignment horizontal="center" vertical="center" wrapText="1"/>
    </xf>
    <xf numFmtId="0" fontId="21" fillId="4" borderId="34" xfId="6" applyFont="1" applyFill="1" applyBorder="1">
      <alignment horizontal="center" vertical="center" wrapText="1"/>
    </xf>
    <xf numFmtId="0" fontId="21" fillId="4" borderId="45" xfId="17" applyFont="1" applyFill="1" applyBorder="1" applyAlignment="1">
      <alignment horizontal="center" vertical="center"/>
    </xf>
    <xf numFmtId="0" fontId="23" fillId="3" borderId="34" xfId="21" applyFont="1" applyFill="1" applyBorder="1">
      <alignment horizontal="left" vertical="center" wrapText="1" indent="1"/>
    </xf>
    <xf numFmtId="0" fontId="23" fillId="3" borderId="39" xfId="21" applyFont="1" applyFill="1" applyBorder="1">
      <alignment horizontal="left" vertical="center" wrapText="1" indent="1"/>
    </xf>
    <xf numFmtId="0" fontId="21" fillId="3" borderId="37" xfId="19" applyFont="1" applyFill="1" applyBorder="1">
      <alignment horizontal="right" vertical="center" wrapText="1" indent="1" readingOrder="2"/>
    </xf>
    <xf numFmtId="0" fontId="21" fillId="3" borderId="34" xfId="19" applyFont="1" applyFill="1" applyBorder="1">
      <alignment horizontal="right" vertical="center" wrapText="1" indent="1" readingOrder="2"/>
    </xf>
    <xf numFmtId="0" fontId="23" fillId="3" borderId="37" xfId="21" applyFont="1" applyFill="1" applyBorder="1">
      <alignment horizontal="left" vertical="center" wrapText="1" indent="1"/>
    </xf>
    <xf numFmtId="1" fontId="22" fillId="4" borderId="78" xfId="4" applyFill="1" applyBorder="1">
      <alignment horizontal="left" vertical="center" wrapText="1"/>
    </xf>
    <xf numFmtId="1" fontId="22" fillId="4" borderId="79" xfId="4" applyFill="1" applyBorder="1">
      <alignment horizontal="left" vertical="center" wrapText="1"/>
    </xf>
    <xf numFmtId="1" fontId="22" fillId="4" borderId="82" xfId="4" applyFill="1" applyBorder="1">
      <alignment horizontal="left" vertical="center" wrapText="1"/>
    </xf>
    <xf numFmtId="1" fontId="22" fillId="4" borderId="83" xfId="4" applyFill="1" applyBorder="1">
      <alignment horizontal="left" vertical="center" wrapText="1"/>
    </xf>
    <xf numFmtId="0" fontId="23" fillId="4" borderId="37" xfId="21" applyFont="1" applyFill="1" applyBorder="1">
      <alignment horizontal="left" vertical="center" wrapText="1" indent="1"/>
    </xf>
    <xf numFmtId="0" fontId="23" fillId="4" borderId="39" xfId="21" applyFont="1" applyFill="1" applyBorder="1">
      <alignment horizontal="left" vertical="center" wrapText="1" indent="1"/>
    </xf>
    <xf numFmtId="0" fontId="21" fillId="4" borderId="132" xfId="6" applyFont="1" applyFill="1" applyBorder="1" applyAlignment="1">
      <alignment horizontal="center" vertical="center" wrapText="1"/>
    </xf>
    <xf numFmtId="0" fontId="21" fillId="4" borderId="50" xfId="6" applyFont="1" applyFill="1" applyBorder="1" applyAlignment="1">
      <alignment horizontal="center" vertical="center" wrapText="1"/>
    </xf>
    <xf numFmtId="0" fontId="21" fillId="4" borderId="50" xfId="6" applyFont="1" applyFill="1" applyBorder="1">
      <alignment horizontal="center" vertical="center" wrapText="1"/>
    </xf>
    <xf numFmtId="0" fontId="16" fillId="4" borderId="76" xfId="3" applyFont="1" applyFill="1" applyBorder="1" applyAlignment="1">
      <alignment horizontal="right" vertical="center" wrapText="1" indent="1"/>
    </xf>
    <xf numFmtId="0" fontId="16" fillId="4" borderId="77" xfId="3" applyFont="1" applyFill="1" applyBorder="1" applyAlignment="1">
      <alignment horizontal="right" vertical="center" wrapText="1" indent="1"/>
    </xf>
    <xf numFmtId="0" fontId="16" fillId="4" borderId="80" xfId="3" applyFont="1" applyFill="1" applyBorder="1" applyAlignment="1">
      <alignment horizontal="right" vertical="center" wrapText="1" indent="1"/>
    </xf>
    <xf numFmtId="0" fontId="16" fillId="4" borderId="81" xfId="3" applyFont="1" applyFill="1" applyBorder="1" applyAlignment="1">
      <alignment horizontal="right" vertical="center" wrapText="1" indent="1"/>
    </xf>
    <xf numFmtId="0" fontId="21" fillId="4" borderId="37" xfId="17" applyFont="1" applyFill="1" applyBorder="1" applyAlignment="1">
      <alignment horizontal="center" vertical="center"/>
    </xf>
    <xf numFmtId="0" fontId="21" fillId="4" borderId="34" xfId="17" applyFont="1" applyFill="1" applyBorder="1" applyAlignment="1">
      <alignment horizontal="center" vertical="center"/>
    </xf>
    <xf numFmtId="0" fontId="21" fillId="4" borderId="39" xfId="17" applyFont="1" applyFill="1" applyBorder="1" applyAlignment="1">
      <alignment horizontal="center" vertical="center"/>
    </xf>
    <xf numFmtId="0" fontId="23" fillId="4" borderId="37" xfId="17" applyFont="1" applyFill="1" applyBorder="1" applyAlignment="1">
      <alignment horizontal="center" vertical="center"/>
    </xf>
    <xf numFmtId="0" fontId="23" fillId="4" borderId="34" xfId="17" applyFont="1" applyFill="1" applyBorder="1" applyAlignment="1">
      <alignment horizontal="center" vertical="center"/>
    </xf>
    <xf numFmtId="0" fontId="23" fillId="4" borderId="39" xfId="17" applyFont="1" applyFill="1" applyBorder="1" applyAlignment="1">
      <alignment horizontal="center" vertical="center"/>
    </xf>
    <xf numFmtId="0" fontId="21" fillId="3" borderId="39" xfId="19" applyFont="1" applyFill="1" applyBorder="1">
      <alignment horizontal="right" vertical="center" wrapText="1" indent="1" readingOrder="2"/>
    </xf>
    <xf numFmtId="0" fontId="21" fillId="3" borderId="36" xfId="19" applyFont="1" applyFill="1" applyBorder="1">
      <alignment horizontal="right" vertical="center" wrapText="1" indent="1" readingOrder="2"/>
    </xf>
    <xf numFmtId="0" fontId="21" fillId="3" borderId="31" xfId="19" applyFont="1" applyFill="1" applyBorder="1">
      <alignment horizontal="right" vertical="center" wrapText="1" indent="1" readingOrder="2"/>
    </xf>
    <xf numFmtId="0" fontId="21" fillId="3" borderId="36" xfId="19" applyFont="1" applyFill="1" applyBorder="1" applyAlignment="1">
      <alignment horizontal="center" vertical="center" wrapText="1" readingOrder="2"/>
    </xf>
    <xf numFmtId="0" fontId="21" fillId="4" borderId="37" xfId="19" applyFont="1" applyFill="1" applyBorder="1">
      <alignment horizontal="right" vertical="center" wrapText="1" indent="1" readingOrder="2"/>
    </xf>
    <xf numFmtId="0" fontId="21" fillId="4" borderId="39" xfId="19" applyFont="1" applyFill="1" applyBorder="1">
      <alignment horizontal="right" vertical="center" wrapText="1" indent="1" readingOrder="2"/>
    </xf>
    <xf numFmtId="0" fontId="23" fillId="3" borderId="31" xfId="21" applyFont="1" applyFill="1" applyBorder="1">
      <alignment horizontal="left" vertical="center" wrapText="1" indent="1"/>
    </xf>
    <xf numFmtId="0" fontId="23" fillId="3" borderId="36" xfId="21" applyFont="1" applyFill="1" applyBorder="1">
      <alignment horizontal="left" vertical="center" wrapText="1" indent="1"/>
    </xf>
    <xf numFmtId="0" fontId="21" fillId="4" borderId="44" xfId="6" applyFont="1" applyFill="1" applyBorder="1" applyAlignment="1">
      <alignment horizontal="center" vertical="center" wrapText="1"/>
    </xf>
    <xf numFmtId="0" fontId="16" fillId="4" borderId="55" xfId="3" applyFont="1" applyFill="1" applyBorder="1" applyAlignment="1">
      <alignment horizontal="right" vertical="center" wrapText="1" indent="1"/>
    </xf>
    <xf numFmtId="0" fontId="16" fillId="4" borderId="67" xfId="3" applyFont="1" applyFill="1" applyBorder="1" applyAlignment="1">
      <alignment horizontal="right" vertical="center" wrapText="1" indent="1"/>
    </xf>
    <xf numFmtId="0" fontId="16" fillId="4" borderId="56" xfId="3" applyFont="1" applyFill="1" applyBorder="1" applyAlignment="1">
      <alignment horizontal="right" vertical="center" wrapText="1" indent="1"/>
    </xf>
    <xf numFmtId="0" fontId="21" fillId="4" borderId="31" xfId="6" applyFont="1" applyFill="1" applyBorder="1">
      <alignment horizontal="center" vertical="center" wrapText="1"/>
    </xf>
    <xf numFmtId="0" fontId="21" fillId="4" borderId="31" xfId="17" applyFont="1" applyFill="1" applyBorder="1" applyAlignment="1">
      <alignment horizontal="center" vertical="center" wrapText="1"/>
    </xf>
    <xf numFmtId="0" fontId="21" fillId="4" borderId="23" xfId="17" applyFont="1" applyFill="1" applyBorder="1" applyAlignment="1">
      <alignment horizontal="center" vertical="center"/>
    </xf>
    <xf numFmtId="0" fontId="23" fillId="0" borderId="0" xfId="14" applyFont="1" applyAlignment="1">
      <alignment vertical="center"/>
    </xf>
    <xf numFmtId="0" fontId="8" fillId="0" borderId="43" xfId="13" applyFont="1" applyBorder="1" applyAlignment="1">
      <alignment horizontal="right" vertical="center" readingOrder="2"/>
    </xf>
    <xf numFmtId="0" fontId="8" fillId="0" borderId="0" xfId="13" applyFont="1" applyAlignment="1">
      <alignment horizontal="right" vertical="center" readingOrder="2"/>
    </xf>
    <xf numFmtId="0" fontId="23" fillId="0" borderId="43" xfId="14" applyFont="1" applyBorder="1" applyAlignment="1">
      <alignment vertical="center"/>
    </xf>
    <xf numFmtId="0" fontId="21" fillId="4" borderId="36" xfId="19" applyFont="1" applyFill="1" applyBorder="1" applyAlignment="1">
      <alignment horizontal="center" vertical="center" readingOrder="2"/>
    </xf>
    <xf numFmtId="0" fontId="21" fillId="4" borderId="50" xfId="17" applyFont="1" applyFill="1" applyBorder="1" applyAlignment="1">
      <alignment horizontal="center" vertical="center"/>
    </xf>
    <xf numFmtId="0" fontId="23" fillId="4" borderId="50" xfId="17" applyFont="1" applyFill="1" applyBorder="1" applyAlignment="1">
      <alignment horizontal="center" vertical="center"/>
    </xf>
    <xf numFmtId="0" fontId="23" fillId="4" borderId="23" xfId="17" applyFont="1" applyFill="1" applyBorder="1" applyAlignment="1">
      <alignment horizontal="center" vertical="center"/>
    </xf>
    <xf numFmtId="0" fontId="21" fillId="0" borderId="43" xfId="10" applyFont="1" applyBorder="1" applyAlignment="1">
      <alignment horizontal="right" vertical="center" readingOrder="2"/>
    </xf>
    <xf numFmtId="0" fontId="21" fillId="0" borderId="0" xfId="10" applyFont="1" applyAlignment="1">
      <alignment horizontal="right" vertical="center" readingOrder="2"/>
    </xf>
    <xf numFmtId="0" fontId="21" fillId="4" borderId="33" xfId="19" applyFont="1" applyFill="1" applyBorder="1" applyAlignment="1">
      <alignment horizontal="center" vertical="center" wrapText="1" readingOrder="2"/>
    </xf>
    <xf numFmtId="0" fontId="21" fillId="4" borderId="38" xfId="19" applyFont="1" applyFill="1" applyBorder="1" applyAlignment="1">
      <alignment horizontal="center" vertical="center" wrapText="1" readingOrder="2"/>
    </xf>
    <xf numFmtId="0" fontId="23" fillId="4" borderId="34" xfId="15" applyFont="1" applyFill="1" applyBorder="1" applyAlignment="1">
      <alignment horizontal="center" vertical="center"/>
    </xf>
    <xf numFmtId="0" fontId="23" fillId="4" borderId="44" xfId="15" applyFont="1" applyFill="1" applyBorder="1" applyAlignment="1">
      <alignment horizontal="center" vertical="center"/>
    </xf>
    <xf numFmtId="0" fontId="23" fillId="4" borderId="39" xfId="15" applyFont="1" applyFill="1" applyBorder="1" applyAlignment="1">
      <alignment horizontal="center" vertical="center"/>
    </xf>
    <xf numFmtId="0" fontId="21" fillId="3" borderId="46" xfId="19" applyFont="1" applyFill="1" applyBorder="1" applyAlignment="1">
      <alignment horizontal="center" vertical="center" wrapText="1" readingOrder="2"/>
    </xf>
    <xf numFmtId="0" fontId="21" fillId="3" borderId="47" xfId="19" applyFont="1" applyFill="1" applyBorder="1" applyAlignment="1">
      <alignment horizontal="center" vertical="center" wrapText="1" readingOrder="2"/>
    </xf>
    <xf numFmtId="0" fontId="21" fillId="3" borderId="48" xfId="19" applyFont="1" applyFill="1" applyBorder="1" applyAlignment="1">
      <alignment horizontal="center" vertical="center" wrapText="1" readingOrder="2"/>
    </xf>
    <xf numFmtId="0" fontId="23" fillId="3" borderId="46" xfId="19" applyFont="1" applyFill="1" applyBorder="1" applyAlignment="1">
      <alignment horizontal="center" vertical="center" wrapText="1" readingOrder="2"/>
    </xf>
    <xf numFmtId="0" fontId="23" fillId="3" borderId="47" xfId="19" applyFont="1" applyFill="1" applyBorder="1" applyAlignment="1">
      <alignment horizontal="center" vertical="center" wrapText="1" readingOrder="2"/>
    </xf>
    <xf numFmtId="0" fontId="23" fillId="3" borderId="48" xfId="19" applyFont="1" applyFill="1" applyBorder="1" applyAlignment="1">
      <alignment horizontal="center" vertical="center" wrapText="1" readingOrder="2"/>
    </xf>
    <xf numFmtId="165" fontId="23" fillId="3" borderId="45" xfId="19" applyNumberFormat="1" applyFont="1" applyFill="1" applyBorder="1" applyAlignment="1">
      <alignment horizontal="center" vertical="center" wrapText="1"/>
    </xf>
    <xf numFmtId="165" fontId="23" fillId="3" borderId="44" xfId="19" applyNumberFormat="1" applyFont="1" applyFill="1" applyBorder="1" applyAlignment="1">
      <alignment horizontal="center" vertical="center" wrapText="1"/>
    </xf>
    <xf numFmtId="165" fontId="23" fillId="3" borderId="31" xfId="19" applyNumberFormat="1" applyFont="1" applyFill="1" applyBorder="1" applyAlignment="1">
      <alignment horizontal="center" vertical="center" wrapText="1"/>
    </xf>
    <xf numFmtId="0" fontId="22" fillId="4" borderId="49" xfId="15" applyFont="1" applyFill="1" applyBorder="1" applyAlignment="1">
      <alignment horizontal="center" vertical="center"/>
    </xf>
    <xf numFmtId="0" fontId="22" fillId="4" borderId="47" xfId="15" applyFont="1" applyFill="1" applyBorder="1" applyAlignment="1">
      <alignment horizontal="center" vertical="center"/>
    </xf>
    <xf numFmtId="0" fontId="22" fillId="4" borderId="38" xfId="15" applyFont="1" applyFill="1" applyBorder="1" applyAlignment="1">
      <alignment horizontal="center" vertical="center"/>
    </xf>
    <xf numFmtId="0" fontId="16" fillId="4" borderId="49" xfId="15" applyFont="1" applyFill="1" applyBorder="1" applyAlignment="1">
      <alignment horizontal="center" vertical="center"/>
    </xf>
    <xf numFmtId="0" fontId="16" fillId="4" borderId="47" xfId="15" applyFont="1" applyFill="1" applyBorder="1" applyAlignment="1">
      <alignment horizontal="center" vertical="center"/>
    </xf>
    <xf numFmtId="0" fontId="16" fillId="4" borderId="38" xfId="15" applyFont="1" applyFill="1" applyBorder="1" applyAlignment="1">
      <alignment horizontal="center" vertical="center"/>
    </xf>
    <xf numFmtId="0" fontId="21" fillId="4" borderId="45" xfId="10" applyFont="1" applyFill="1" applyBorder="1" applyAlignment="1">
      <alignment horizontal="center" vertical="center"/>
    </xf>
    <xf numFmtId="0" fontId="16" fillId="4" borderId="45" xfId="15" applyFont="1" applyFill="1" applyBorder="1" applyAlignment="1">
      <alignment horizontal="center" vertical="center"/>
    </xf>
    <xf numFmtId="0" fontId="16" fillId="4" borderId="44" xfId="15" applyFont="1" applyFill="1" applyBorder="1" applyAlignment="1">
      <alignment horizontal="center" vertical="center"/>
    </xf>
    <xf numFmtId="0" fontId="16" fillId="4" borderId="50" xfId="15" applyFont="1" applyFill="1" applyBorder="1" applyAlignment="1">
      <alignment horizontal="center" vertical="center"/>
    </xf>
    <xf numFmtId="0" fontId="22" fillId="4" borderId="45" xfId="15" applyFont="1" applyFill="1" applyBorder="1" applyAlignment="1">
      <alignment horizontal="center" vertical="center"/>
    </xf>
    <xf numFmtId="0" fontId="22" fillId="4" borderId="44" xfId="15" applyFont="1" applyFill="1" applyBorder="1" applyAlignment="1">
      <alignment horizontal="center" vertical="center"/>
    </xf>
    <xf numFmtId="0" fontId="22" fillId="4" borderId="50" xfId="15" applyFont="1" applyFill="1" applyBorder="1" applyAlignment="1">
      <alignment horizontal="center" vertical="center"/>
    </xf>
    <xf numFmtId="0" fontId="21" fillId="3" borderId="49" xfId="19" applyFont="1" applyFill="1" applyBorder="1" applyAlignment="1">
      <alignment horizontal="center" vertical="center" wrapText="1" readingOrder="2"/>
    </xf>
    <xf numFmtId="0" fontId="21" fillId="3" borderId="33" xfId="19" applyFont="1" applyFill="1" applyBorder="1" applyAlignment="1">
      <alignment horizontal="center" vertical="center" wrapText="1" readingOrder="2"/>
    </xf>
    <xf numFmtId="0" fontId="21" fillId="4" borderId="42" xfId="10" applyFont="1" applyFill="1" applyBorder="1" applyAlignment="1">
      <alignment horizontal="center" vertical="center"/>
    </xf>
    <xf numFmtId="0" fontId="21" fillId="4" borderId="11" xfId="10" applyFont="1" applyFill="1" applyBorder="1" applyAlignment="1">
      <alignment horizontal="center" vertical="center"/>
    </xf>
    <xf numFmtId="0" fontId="21" fillId="4" borderId="41" xfId="10" applyFont="1" applyFill="1" applyBorder="1" applyAlignment="1">
      <alignment horizontal="center" vertical="center"/>
    </xf>
    <xf numFmtId="0" fontId="23" fillId="0" borderId="0" xfId="14" applyFont="1" applyBorder="1">
      <alignment horizontal="left" vertical="center"/>
    </xf>
    <xf numFmtId="0" fontId="21" fillId="0" borderId="0" xfId="13" applyFont="1" applyBorder="1" applyAlignment="1">
      <alignment horizontal="right" vertical="center" readingOrder="2"/>
    </xf>
    <xf numFmtId="0" fontId="21" fillId="0" borderId="0" xfId="13" applyFont="1" applyAlignment="1">
      <alignment horizontal="right" vertical="top" wrapText="1" readingOrder="2"/>
    </xf>
    <xf numFmtId="0" fontId="23" fillId="0" borderId="0" xfId="14" applyFont="1" applyAlignment="1">
      <alignment horizontal="left" vertical="top" wrapText="1"/>
    </xf>
    <xf numFmtId="0" fontId="23" fillId="0" borderId="43" xfId="14" applyFont="1" applyBorder="1" applyAlignment="1">
      <alignment horizontal="left" vertical="top" wrapText="1"/>
    </xf>
    <xf numFmtId="0" fontId="22" fillId="0" borderId="31" xfId="0" applyFont="1" applyBorder="1" applyAlignment="1">
      <alignment horizontal="center" vertical="center"/>
    </xf>
    <xf numFmtId="0" fontId="22" fillId="0" borderId="34" xfId="0" applyFont="1" applyBorder="1" applyAlignment="1">
      <alignment horizontal="center" vertical="center"/>
    </xf>
    <xf numFmtId="0" fontId="22" fillId="0" borderId="36" xfId="0" applyFont="1" applyBorder="1" applyAlignment="1">
      <alignment horizontal="center" vertical="center"/>
    </xf>
    <xf numFmtId="0" fontId="22" fillId="3" borderId="37" xfId="0" applyFont="1" applyFill="1" applyBorder="1" applyAlignment="1">
      <alignment horizontal="center" vertical="center" wrapText="1"/>
    </xf>
    <xf numFmtId="0" fontId="22" fillId="3" borderId="34" xfId="0" applyFont="1" applyFill="1" applyBorder="1" applyAlignment="1">
      <alignment horizontal="center" vertical="center" wrapText="1"/>
    </xf>
    <xf numFmtId="0" fontId="22" fillId="3" borderId="39" xfId="0" applyFont="1" applyFill="1" applyBorder="1" applyAlignment="1">
      <alignment horizontal="center" vertical="center" wrapText="1"/>
    </xf>
    <xf numFmtId="0" fontId="21" fillId="3" borderId="37" xfId="0" applyFont="1" applyFill="1" applyBorder="1" applyAlignment="1">
      <alignment horizontal="center" vertical="center"/>
    </xf>
    <xf numFmtId="0" fontId="21" fillId="3" borderId="34" xfId="0" applyFont="1" applyFill="1" applyBorder="1" applyAlignment="1">
      <alignment horizontal="center" vertical="center"/>
    </xf>
    <xf numFmtId="0" fontId="21" fillId="3" borderId="39" xfId="0" applyFont="1" applyFill="1" applyBorder="1" applyAlignment="1">
      <alignment horizontal="center" vertical="center"/>
    </xf>
    <xf numFmtId="0" fontId="21" fillId="0" borderId="132" xfId="0" applyFont="1" applyBorder="1" applyAlignment="1">
      <alignment horizontal="center" vertical="center"/>
    </xf>
    <xf numFmtId="0" fontId="21" fillId="0" borderId="44" xfId="0" applyFont="1" applyBorder="1" applyAlignment="1">
      <alignment horizontal="center" vertical="center"/>
    </xf>
    <xf numFmtId="0" fontId="21" fillId="0" borderId="50" xfId="0" applyFont="1" applyBorder="1" applyAlignment="1">
      <alignment horizontal="center" vertical="center"/>
    </xf>
    <xf numFmtId="0" fontId="22" fillId="0" borderId="43" xfId="13" applyFont="1" applyBorder="1" applyAlignment="1">
      <alignment horizontal="right" vertical="center" wrapText="1" readingOrder="2"/>
    </xf>
    <xf numFmtId="0" fontId="23" fillId="0" borderId="36" xfId="21" applyFont="1" applyFill="1" applyBorder="1" applyAlignment="1">
      <alignment horizontal="center" vertical="center" wrapText="1"/>
    </xf>
    <xf numFmtId="0" fontId="23" fillId="0" borderId="44" xfId="21" applyFont="1" applyFill="1" applyBorder="1" applyAlignment="1">
      <alignment horizontal="center" vertical="center" wrapText="1"/>
    </xf>
    <xf numFmtId="0" fontId="21" fillId="0" borderId="36" xfId="10" applyFont="1" applyBorder="1" applyAlignment="1">
      <alignment horizontal="center" vertical="center"/>
    </xf>
    <xf numFmtId="0" fontId="21" fillId="0" borderId="44" xfId="10" applyFont="1" applyBorder="1" applyAlignment="1">
      <alignment horizontal="center" vertical="center"/>
    </xf>
    <xf numFmtId="0" fontId="21" fillId="0" borderId="50" xfId="10" applyFont="1" applyBorder="1" applyAlignment="1">
      <alignment horizontal="center" vertical="center"/>
    </xf>
    <xf numFmtId="0" fontId="21" fillId="0" borderId="47" xfId="10" applyFont="1" applyBorder="1" applyAlignment="1">
      <alignment horizontal="center" vertical="center"/>
    </xf>
    <xf numFmtId="0" fontId="21" fillId="0" borderId="48" xfId="10" applyFont="1" applyBorder="1" applyAlignment="1">
      <alignment horizontal="center" vertical="center"/>
    </xf>
    <xf numFmtId="0" fontId="21" fillId="0" borderId="52" xfId="10" applyFont="1" applyBorder="1" applyAlignment="1">
      <alignment horizontal="center" vertical="center"/>
    </xf>
    <xf numFmtId="0" fontId="23" fillId="0" borderId="154" xfId="21" applyFont="1" applyFill="1" applyBorder="1" applyAlignment="1">
      <alignment horizontal="center" vertical="center" wrapText="1"/>
    </xf>
    <xf numFmtId="0" fontId="23" fillId="0" borderId="121" xfId="21" applyFont="1" applyFill="1" applyBorder="1" applyAlignment="1">
      <alignment horizontal="center" vertical="center" wrapText="1"/>
    </xf>
    <xf numFmtId="0" fontId="23" fillId="0" borderId="122" xfId="21" applyFont="1" applyFill="1" applyBorder="1" applyAlignment="1">
      <alignment horizontal="center" vertical="center" wrapText="1"/>
    </xf>
    <xf numFmtId="0" fontId="21" fillId="4" borderId="23" xfId="17" applyFont="1" applyFill="1" applyBorder="1" applyAlignment="1">
      <alignment horizontal="center" vertical="center" wrapText="1"/>
    </xf>
    <xf numFmtId="0" fontId="21" fillId="0" borderId="132" xfId="10" applyFont="1" applyBorder="1" applyAlignment="1">
      <alignment horizontal="center" vertical="center" wrapText="1"/>
    </xf>
    <xf numFmtId="0" fontId="21" fillId="0" borderId="44" xfId="10" applyFont="1" applyBorder="1" applyAlignment="1">
      <alignment horizontal="center" vertical="center" wrapText="1"/>
    </xf>
    <xf numFmtId="0" fontId="21" fillId="0" borderId="151" xfId="10" applyFont="1" applyBorder="1" applyAlignment="1">
      <alignment horizontal="center" vertical="center"/>
    </xf>
    <xf numFmtId="0" fontId="21" fillId="0" borderId="0" xfId="10" applyFont="1" applyBorder="1" applyAlignment="1">
      <alignment horizontal="center" vertical="center"/>
    </xf>
    <xf numFmtId="0" fontId="21" fillId="0" borderId="133" xfId="10" applyFont="1" applyBorder="1" applyAlignment="1">
      <alignment horizontal="center" vertical="center"/>
    </xf>
    <xf numFmtId="0" fontId="16" fillId="12" borderId="111" xfId="10" applyFont="1" applyFill="1" applyBorder="1" applyAlignment="1">
      <alignment horizontal="right" vertical="center" wrapText="1" indent="1"/>
    </xf>
    <xf numFmtId="0" fontId="16" fillId="12" borderId="49" xfId="10" applyFont="1" applyFill="1" applyBorder="1" applyAlignment="1">
      <alignment horizontal="right" vertical="center" wrapText="1" indent="1"/>
    </xf>
    <xf numFmtId="0" fontId="21" fillId="0" borderId="149" xfId="10" applyFont="1" applyBorder="1" applyAlignment="1">
      <alignment horizontal="center" vertical="center" wrapText="1"/>
    </xf>
    <xf numFmtId="0" fontId="21" fillId="0" borderId="50" xfId="10" applyFont="1" applyBorder="1" applyAlignment="1">
      <alignment horizontal="center" vertical="center" wrapText="1"/>
    </xf>
    <xf numFmtId="0" fontId="21" fillId="3" borderId="23" xfId="19" applyFont="1" applyFill="1" applyBorder="1" applyAlignment="1">
      <alignment horizontal="center" vertical="center" wrapText="1" readingOrder="2"/>
    </xf>
    <xf numFmtId="0" fontId="23" fillId="3" borderId="23" xfId="21" applyFont="1" applyFill="1" applyBorder="1" applyAlignment="1">
      <alignment horizontal="center" vertical="center" wrapText="1"/>
    </xf>
    <xf numFmtId="0" fontId="23" fillId="3" borderId="42" xfId="21" applyFont="1" applyFill="1" applyBorder="1" applyAlignment="1">
      <alignment horizontal="center" vertical="center" wrapText="1"/>
    </xf>
    <xf numFmtId="0" fontId="16" fillId="12" borderId="147" xfId="10" applyFont="1" applyFill="1" applyBorder="1" applyAlignment="1">
      <alignment horizontal="right" vertical="center" wrapText="1" indent="1"/>
    </xf>
    <xf numFmtId="0" fontId="16" fillId="12" borderId="148" xfId="10" applyFont="1" applyFill="1" applyBorder="1" applyAlignment="1">
      <alignment horizontal="right" vertical="center" wrapText="1" indent="1"/>
    </xf>
    <xf numFmtId="0" fontId="16" fillId="12" borderId="119" xfId="3" applyFont="1" applyFill="1" applyBorder="1" applyAlignment="1">
      <alignment horizontal="right" vertical="center" wrapText="1" indent="1"/>
    </xf>
    <xf numFmtId="0" fontId="16" fillId="12" borderId="46" xfId="3" applyFont="1" applyFill="1" applyBorder="1" applyAlignment="1">
      <alignment horizontal="right" vertical="center" wrapText="1" indent="1"/>
    </xf>
    <xf numFmtId="1" fontId="22" fillId="12" borderId="119" xfId="4" applyFill="1" applyBorder="1" applyAlignment="1">
      <alignment horizontal="left" vertical="center" wrapText="1" indent="1"/>
    </xf>
    <xf numFmtId="1" fontId="22" fillId="12" borderId="46" xfId="4" applyFill="1" applyBorder="1" applyAlignment="1">
      <alignment horizontal="left" vertical="center" wrapText="1" indent="1"/>
    </xf>
    <xf numFmtId="1" fontId="22" fillId="12" borderId="147" xfId="4" applyFill="1" applyBorder="1" applyAlignment="1">
      <alignment horizontal="left" vertical="center" wrapText="1" indent="1"/>
    </xf>
    <xf numFmtId="1" fontId="22" fillId="12" borderId="150" xfId="4" applyFill="1" applyBorder="1" applyAlignment="1">
      <alignment horizontal="left" vertical="center" wrapText="1" indent="1"/>
    </xf>
    <xf numFmtId="0" fontId="16" fillId="12" borderId="119" xfId="10" applyFont="1" applyFill="1" applyBorder="1" applyAlignment="1">
      <alignment horizontal="right" vertical="center" wrapText="1" indent="1"/>
    </xf>
    <xf numFmtId="0" fontId="16" fillId="12" borderId="46" xfId="10" applyFont="1" applyFill="1" applyBorder="1" applyAlignment="1">
      <alignment horizontal="right" vertical="center" wrapText="1" indent="1"/>
    </xf>
    <xf numFmtId="0" fontId="21" fillId="0" borderId="132" xfId="10" applyFont="1" applyBorder="1" applyAlignment="1">
      <alignment horizontal="center" vertical="center"/>
    </xf>
    <xf numFmtId="0" fontId="21" fillId="4" borderId="41" xfId="19" applyFont="1" applyFill="1" applyBorder="1" applyAlignment="1">
      <alignment horizontal="center" vertical="center" wrapText="1" readingOrder="2"/>
    </xf>
    <xf numFmtId="0" fontId="21" fillId="4" borderId="23" xfId="19" applyFont="1" applyFill="1" applyBorder="1" applyAlignment="1">
      <alignment horizontal="center" vertical="center" wrapText="1" readingOrder="2"/>
    </xf>
    <xf numFmtId="0" fontId="23" fillId="3" borderId="121" xfId="21" applyFont="1" applyFill="1" applyBorder="1" applyAlignment="1">
      <alignment horizontal="center" vertical="center" wrapText="1"/>
    </xf>
    <xf numFmtId="0" fontId="23" fillId="3" borderId="0" xfId="21" applyFont="1" applyFill="1" applyBorder="1" applyAlignment="1">
      <alignment horizontal="center" vertical="center" wrapText="1"/>
    </xf>
    <xf numFmtId="0" fontId="21" fillId="3" borderId="0" xfId="21" applyFont="1" applyFill="1" applyBorder="1" applyAlignment="1">
      <alignment horizontal="center" vertical="center" wrapText="1"/>
    </xf>
    <xf numFmtId="0" fontId="21" fillId="3" borderId="47" xfId="21" applyFont="1" applyFill="1" applyBorder="1" applyAlignment="1">
      <alignment horizontal="center" vertical="center" wrapText="1"/>
    </xf>
    <xf numFmtId="0" fontId="21" fillId="4" borderId="0" xfId="19" applyFont="1" applyFill="1" applyBorder="1" applyAlignment="1">
      <alignment horizontal="center" vertical="center" wrapText="1" readingOrder="2"/>
    </xf>
    <xf numFmtId="0" fontId="23" fillId="4" borderId="0" xfId="21" applyFont="1" applyFill="1" applyBorder="1" applyAlignment="1">
      <alignment horizontal="center" vertical="center" wrapText="1"/>
    </xf>
    <xf numFmtId="0" fontId="21" fillId="0" borderId="46" xfId="0" applyFont="1" applyBorder="1" applyAlignment="1">
      <alignment horizontal="center" vertical="center" wrapText="1"/>
    </xf>
    <xf numFmtId="0" fontId="21" fillId="0" borderId="47" xfId="0" applyFont="1" applyBorder="1" applyAlignment="1">
      <alignment horizontal="center" vertical="center" wrapText="1"/>
    </xf>
    <xf numFmtId="0" fontId="21" fillId="0" borderId="48" xfId="0" applyFont="1" applyBorder="1" applyAlignment="1">
      <alignment horizontal="center" vertical="center" wrapText="1"/>
    </xf>
    <xf numFmtId="0" fontId="23" fillId="0" borderId="119" xfId="0" applyFont="1" applyBorder="1" applyAlignment="1">
      <alignment horizontal="center" vertical="center" wrapText="1"/>
    </xf>
    <xf numFmtId="0" fontId="23" fillId="0" borderId="121" xfId="0" applyFont="1" applyBorder="1" applyAlignment="1">
      <alignment horizontal="center" vertical="center" wrapText="1"/>
    </xf>
    <xf numFmtId="0" fontId="23" fillId="0" borderId="122" xfId="0" applyFont="1" applyBorder="1" applyAlignment="1">
      <alignment horizontal="center" vertical="center" wrapText="1"/>
    </xf>
    <xf numFmtId="0" fontId="21" fillId="4" borderId="43" xfId="19" applyFont="1" applyFill="1" applyBorder="1" applyAlignment="1">
      <alignment horizontal="center" vertical="center" wrapText="1" readingOrder="2"/>
    </xf>
    <xf numFmtId="0" fontId="21" fillId="4" borderId="46" xfId="19" applyFont="1" applyFill="1" applyBorder="1" applyAlignment="1">
      <alignment horizontal="center" vertical="center" wrapText="1" readingOrder="2"/>
    </xf>
    <xf numFmtId="0" fontId="23" fillId="4" borderId="119" xfId="21" applyFont="1" applyFill="1" applyBorder="1" applyAlignment="1">
      <alignment horizontal="center" vertical="center" wrapText="1"/>
    </xf>
    <xf numFmtId="0" fontId="23" fillId="4" borderId="43" xfId="21" applyFont="1" applyFill="1" applyBorder="1" applyAlignment="1">
      <alignment horizontal="center" vertical="center" wrapText="1"/>
    </xf>
    <xf numFmtId="0" fontId="21" fillId="0" borderId="0" xfId="0" applyFont="1" applyAlignment="1">
      <alignment horizontal="center" vertical="center" wrapText="1"/>
    </xf>
    <xf numFmtId="0" fontId="21" fillId="0" borderId="133" xfId="0" applyFont="1" applyBorder="1" applyAlignment="1">
      <alignment horizontal="center" vertical="center" wrapText="1"/>
    </xf>
    <xf numFmtId="0" fontId="21" fillId="0" borderId="132" xfId="0" applyFont="1" applyBorder="1" applyAlignment="1">
      <alignment horizontal="center" vertical="center" wrapText="1"/>
    </xf>
    <xf numFmtId="0" fontId="21" fillId="0" borderId="44" xfId="0" applyFont="1" applyBorder="1" applyAlignment="1">
      <alignment horizontal="center" vertical="center" wrapText="1"/>
    </xf>
    <xf numFmtId="0" fontId="21" fillId="4" borderId="42" xfId="6" applyFont="1" applyFill="1" applyBorder="1">
      <alignment horizontal="center" vertical="center" wrapText="1"/>
    </xf>
    <xf numFmtId="0" fontId="21" fillId="4" borderId="41" xfId="6" applyFont="1" applyFill="1" applyBorder="1">
      <alignment horizontal="center" vertical="center" wrapText="1"/>
    </xf>
    <xf numFmtId="1" fontId="22" fillId="4" borderId="144" xfId="4" applyFill="1" applyBorder="1">
      <alignment horizontal="left" vertical="center" wrapText="1"/>
    </xf>
    <xf numFmtId="1" fontId="22" fillId="4" borderId="145" xfId="4" applyFill="1" applyBorder="1">
      <alignment horizontal="left" vertical="center" wrapText="1"/>
    </xf>
    <xf numFmtId="1" fontId="22" fillId="4" borderId="146" xfId="4" applyFill="1" applyBorder="1">
      <alignment horizontal="left" vertical="center" wrapText="1"/>
    </xf>
    <xf numFmtId="0" fontId="16" fillId="4" borderId="140" xfId="3" applyFont="1" applyFill="1" applyBorder="1">
      <alignment horizontal="right" vertical="center" wrapText="1"/>
    </xf>
    <xf numFmtId="0" fontId="16" fillId="4" borderId="124" xfId="3" applyFont="1" applyFill="1" applyBorder="1">
      <alignment horizontal="right" vertical="center" wrapText="1"/>
    </xf>
    <xf numFmtId="0" fontId="16" fillId="4" borderId="141" xfId="3" applyFont="1" applyFill="1" applyBorder="1">
      <alignment horizontal="right" vertical="center" wrapText="1"/>
    </xf>
    <xf numFmtId="0" fontId="16" fillId="4" borderId="142" xfId="3" applyFont="1" applyFill="1" applyBorder="1">
      <alignment horizontal="right" vertical="center" wrapText="1"/>
    </xf>
    <xf numFmtId="0" fontId="16" fillId="4" borderId="143" xfId="3" applyFont="1" applyFill="1" applyBorder="1">
      <alignment horizontal="right" vertical="center" wrapText="1"/>
    </xf>
    <xf numFmtId="0" fontId="16" fillId="4" borderId="126" xfId="3" applyFont="1" applyFill="1" applyBorder="1">
      <alignment horizontal="right" vertical="center" wrapText="1"/>
    </xf>
    <xf numFmtId="0" fontId="23" fillId="0" borderId="0" xfId="0" applyFont="1" applyAlignment="1">
      <alignment horizontal="center" vertical="center" wrapText="1"/>
    </xf>
    <xf numFmtId="0" fontId="23" fillId="0" borderId="133" xfId="0" applyFont="1" applyBorder="1" applyAlignment="1">
      <alignment horizontal="center" vertical="center" wrapText="1"/>
    </xf>
    <xf numFmtId="0" fontId="23" fillId="0" borderId="43" xfId="0" applyFont="1" applyBorder="1" applyAlignment="1">
      <alignment horizontal="center" vertical="center" wrapText="1"/>
    </xf>
    <xf numFmtId="1" fontId="21" fillId="0" borderId="121" xfId="0" applyNumberFormat="1" applyFont="1" applyBorder="1" applyAlignment="1">
      <alignment horizontal="center" vertical="center" wrapText="1"/>
    </xf>
    <xf numFmtId="1" fontId="21" fillId="0" borderId="0" xfId="0" applyNumberFormat="1" applyFont="1" applyAlignment="1">
      <alignment horizontal="center" vertical="center"/>
    </xf>
    <xf numFmtId="1" fontId="21" fillId="0" borderId="121" xfId="0" applyNumberFormat="1" applyFont="1" applyBorder="1" applyAlignment="1">
      <alignment horizontal="center" vertical="center"/>
    </xf>
    <xf numFmtId="0" fontId="21" fillId="0" borderId="43" xfId="13" applyFont="1" applyBorder="1" applyAlignment="1">
      <alignment horizontal="right" vertical="top" wrapText="1" readingOrder="2"/>
    </xf>
    <xf numFmtId="0" fontId="21" fillId="0" borderId="43" xfId="13" applyFont="1" applyBorder="1" applyAlignment="1">
      <alignment horizontal="right" vertical="top" readingOrder="2"/>
    </xf>
    <xf numFmtId="0" fontId="23" fillId="0" borderId="43" xfId="14" applyFont="1" applyBorder="1" applyAlignment="1">
      <alignment horizontal="left" vertical="center" wrapText="1"/>
    </xf>
    <xf numFmtId="0" fontId="23" fillId="0" borderId="43" xfId="14" applyFont="1" applyBorder="1">
      <alignment horizontal="left" vertical="center"/>
    </xf>
    <xf numFmtId="0" fontId="21" fillId="4" borderId="11" xfId="6" applyFont="1" applyFill="1" applyBorder="1" applyAlignment="1">
      <alignment horizontal="center" vertical="center" wrapText="1"/>
    </xf>
    <xf numFmtId="49" fontId="7" fillId="0" borderId="0" xfId="2" applyNumberFormat="1" applyFont="1" applyAlignment="1">
      <alignment horizontal="center" vertical="center" wrapText="1"/>
    </xf>
    <xf numFmtId="0" fontId="21" fillId="4" borderId="45" xfId="6" applyFont="1" applyFill="1" applyBorder="1" applyAlignment="1">
      <alignment horizontal="center" wrapText="1"/>
    </xf>
    <xf numFmtId="0" fontId="23" fillId="4" borderId="50" xfId="6" applyFont="1" applyFill="1" applyBorder="1" applyAlignment="1">
      <alignment horizontal="center" vertical="top"/>
    </xf>
    <xf numFmtId="1" fontId="22" fillId="4" borderId="53" xfId="4" applyFill="1" applyBorder="1" applyAlignment="1">
      <alignment horizontal="left" vertical="top" wrapText="1"/>
    </xf>
    <xf numFmtId="1" fontId="22" fillId="4" borderId="66" xfId="4" applyFill="1" applyBorder="1" applyAlignment="1">
      <alignment horizontal="left" vertical="top" wrapText="1"/>
    </xf>
    <xf numFmtId="1" fontId="22" fillId="4" borderId="54" xfId="4" applyFill="1" applyBorder="1" applyAlignment="1">
      <alignment horizontal="left" vertical="top" wrapText="1"/>
    </xf>
    <xf numFmtId="0" fontId="21" fillId="4" borderId="18" xfId="17" applyFont="1" applyFill="1" applyBorder="1" applyAlignment="1">
      <alignment horizontal="center" vertical="center" wrapText="1"/>
    </xf>
    <xf numFmtId="0" fontId="21" fillId="4" borderId="14" xfId="17" applyFont="1" applyFill="1" applyBorder="1" applyAlignment="1">
      <alignment horizontal="center" vertical="center" wrapText="1"/>
    </xf>
    <xf numFmtId="0" fontId="21" fillId="4" borderId="16" xfId="17" applyFont="1" applyFill="1" applyBorder="1" applyAlignment="1">
      <alignment horizontal="center" vertical="center" wrapText="1"/>
    </xf>
    <xf numFmtId="1" fontId="23" fillId="4" borderId="26" xfId="4" applyFont="1" applyFill="1" applyBorder="1">
      <alignment horizontal="left" vertical="center" wrapText="1"/>
    </xf>
    <xf numFmtId="1" fontId="23" fillId="4" borderId="29" xfId="4" applyFont="1" applyFill="1" applyBorder="1">
      <alignment horizontal="left" vertical="center" wrapText="1"/>
    </xf>
    <xf numFmtId="1" fontId="23" fillId="4" borderId="27" xfId="4" applyFont="1" applyFill="1" applyBorder="1">
      <alignment horizontal="left" vertical="center" wrapText="1"/>
    </xf>
    <xf numFmtId="0" fontId="19" fillId="4" borderId="22" xfId="6" applyFont="1" applyFill="1" applyBorder="1" applyAlignment="1">
      <alignment horizontal="center" vertical="top" wrapText="1"/>
    </xf>
    <xf numFmtId="0" fontId="21" fillId="4" borderId="15" xfId="6" applyFont="1" applyFill="1" applyBorder="1">
      <alignment horizontal="center" vertical="center" wrapText="1"/>
    </xf>
    <xf numFmtId="0" fontId="21" fillId="4" borderId="21" xfId="6" applyFont="1" applyFill="1" applyBorder="1" applyAlignment="1">
      <alignment horizontal="center" wrapText="1"/>
    </xf>
    <xf numFmtId="0" fontId="21" fillId="4" borderId="24" xfId="3" applyFont="1" applyFill="1" applyBorder="1">
      <alignment horizontal="right" vertical="center" wrapText="1"/>
    </xf>
    <xf numFmtId="0" fontId="21" fillId="4" borderId="28" xfId="3" applyFont="1" applyFill="1" applyBorder="1">
      <alignment horizontal="right" vertical="center" wrapText="1"/>
    </xf>
    <xf numFmtId="0" fontId="21" fillId="4" borderId="25" xfId="3" applyFont="1" applyFill="1" applyBorder="1">
      <alignment horizontal="right" vertical="center" wrapText="1"/>
    </xf>
    <xf numFmtId="0" fontId="23" fillId="0" borderId="0" xfId="14" applyFont="1" applyAlignment="1">
      <alignment horizontal="left" vertical="center" wrapText="1"/>
    </xf>
    <xf numFmtId="0" fontId="23" fillId="0" borderId="0" xfId="14" applyFont="1">
      <alignment horizontal="left" vertical="center"/>
    </xf>
    <xf numFmtId="0" fontId="21" fillId="0" borderId="0" xfId="13" applyFont="1" applyAlignment="1">
      <alignment horizontal="right" vertical="center" wrapText="1" readingOrder="2"/>
    </xf>
    <xf numFmtId="0" fontId="21" fillId="0" borderId="43" xfId="13" applyFont="1" applyBorder="1" applyAlignment="1">
      <alignment horizontal="right" vertical="center" readingOrder="2"/>
    </xf>
    <xf numFmtId="0" fontId="22" fillId="0" borderId="0" xfId="0" applyFont="1" applyAlignment="1">
      <alignment horizontal="right" vertical="top" wrapText="1" readingOrder="2"/>
    </xf>
    <xf numFmtId="0" fontId="23" fillId="0" borderId="0" xfId="0" applyFont="1" applyAlignment="1">
      <alignment horizontal="left" vertical="top" wrapText="1"/>
    </xf>
    <xf numFmtId="0" fontId="16" fillId="4" borderId="55" xfId="0" applyFont="1" applyFill="1" applyBorder="1" applyAlignment="1">
      <alignment horizontal="right" vertical="center" wrapText="1"/>
    </xf>
    <xf numFmtId="0" fontId="16" fillId="4" borderId="67" xfId="0" applyFont="1" applyFill="1" applyBorder="1" applyAlignment="1">
      <alignment horizontal="right" vertical="center"/>
    </xf>
    <xf numFmtId="0" fontId="16" fillId="4" borderId="56" xfId="0" applyFont="1" applyFill="1" applyBorder="1" applyAlignment="1">
      <alignment horizontal="right" vertical="center"/>
    </xf>
    <xf numFmtId="0" fontId="23" fillId="4" borderId="50" xfId="0" applyFont="1" applyFill="1" applyBorder="1" applyAlignment="1">
      <alignment horizontal="center" vertical="top" readingOrder="2"/>
    </xf>
    <xf numFmtId="0" fontId="21" fillId="4" borderId="45" xfId="0" applyFont="1" applyFill="1" applyBorder="1" applyAlignment="1">
      <alignment horizontal="center" readingOrder="2"/>
    </xf>
    <xf numFmtId="0" fontId="5" fillId="0" borderId="0" xfId="0" applyFont="1" applyAlignment="1">
      <alignment horizontal="center" vertical="center"/>
    </xf>
    <xf numFmtId="0" fontId="5" fillId="0" borderId="0" xfId="0" applyFont="1" applyAlignment="1">
      <alignment horizontal="center" vertical="center" readingOrder="1"/>
    </xf>
    <xf numFmtId="0" fontId="41" fillId="0" borderId="0" xfId="0" applyFont="1" applyAlignment="1">
      <alignment horizontal="center" vertical="center" readingOrder="2"/>
    </xf>
    <xf numFmtId="0" fontId="22" fillId="4" borderId="53" xfId="0" applyFont="1" applyFill="1" applyBorder="1" applyAlignment="1">
      <alignment horizontal="left" vertical="center" wrapText="1"/>
    </xf>
    <xf numFmtId="0" fontId="22" fillId="4" borderId="66" xfId="0" applyFont="1" applyFill="1" applyBorder="1" applyAlignment="1">
      <alignment horizontal="left" vertical="center"/>
    </xf>
    <xf numFmtId="0" fontId="22" fillId="4" borderId="54" xfId="0" applyFont="1" applyFill="1" applyBorder="1" applyAlignment="1">
      <alignment horizontal="left" vertical="center"/>
    </xf>
    <xf numFmtId="0" fontId="7" fillId="0" borderId="0" xfId="10" applyFont="1" applyAlignment="1">
      <alignment horizontal="center" wrapText="1" readingOrder="1"/>
    </xf>
    <xf numFmtId="0" fontId="7" fillId="0" borderId="0" xfId="10" applyFont="1" applyAlignment="1">
      <alignment horizontal="center" readingOrder="1"/>
    </xf>
    <xf numFmtId="0" fontId="23" fillId="4" borderId="44" xfId="0" applyFont="1" applyFill="1" applyBorder="1" applyAlignment="1">
      <alignment horizontal="center" vertical="top" readingOrder="2"/>
    </xf>
    <xf numFmtId="0" fontId="16" fillId="4" borderId="76" xfId="10" applyFont="1" applyFill="1" applyBorder="1" applyAlignment="1">
      <alignment horizontal="right" vertical="center" wrapText="1"/>
    </xf>
    <xf numFmtId="0" fontId="16" fillId="4" borderId="85" xfId="10" applyFont="1" applyFill="1" applyBorder="1" applyAlignment="1">
      <alignment horizontal="right" vertical="center"/>
    </xf>
    <xf numFmtId="0" fontId="16" fillId="4" borderId="80" xfId="10" applyFont="1" applyFill="1" applyBorder="1" applyAlignment="1">
      <alignment horizontal="right" vertical="center"/>
    </xf>
    <xf numFmtId="0" fontId="22" fillId="4" borderId="79" xfId="10" applyFont="1" applyFill="1" applyBorder="1" applyAlignment="1">
      <alignment horizontal="left" vertical="center" wrapText="1"/>
    </xf>
    <xf numFmtId="0" fontId="22" fillId="4" borderId="86" xfId="10" applyFont="1" applyFill="1" applyBorder="1" applyAlignment="1">
      <alignment horizontal="left" vertical="center"/>
    </xf>
    <xf numFmtId="0" fontId="22" fillId="4" borderId="83" xfId="10" applyFont="1" applyFill="1" applyBorder="1" applyAlignment="1">
      <alignment horizontal="left" vertical="center"/>
    </xf>
    <xf numFmtId="0" fontId="23" fillId="0" borderId="43" xfId="0" applyFont="1" applyBorder="1" applyAlignment="1">
      <alignment horizontal="left" vertical="center"/>
    </xf>
    <xf numFmtId="0" fontId="41" fillId="0" borderId="0" xfId="10" applyFont="1" applyAlignment="1">
      <alignment horizontal="center" vertical="center" readingOrder="2"/>
    </xf>
    <xf numFmtId="0" fontId="5" fillId="0" borderId="0" xfId="10" applyFont="1" applyAlignment="1">
      <alignment horizontal="center" vertical="center" wrapText="1" readingOrder="1"/>
    </xf>
    <xf numFmtId="0" fontId="5" fillId="0" borderId="0" xfId="10" applyFont="1" applyAlignment="1">
      <alignment horizontal="center" vertical="center" readingOrder="1"/>
    </xf>
    <xf numFmtId="0" fontId="5" fillId="0" borderId="0" xfId="10" applyFont="1" applyAlignment="1">
      <alignment horizontal="center" vertical="center"/>
    </xf>
    <xf numFmtId="0" fontId="11" fillId="4" borderId="77" xfId="3" applyFont="1" applyFill="1" applyBorder="1">
      <alignment horizontal="right" vertical="center" wrapText="1"/>
    </xf>
    <xf numFmtId="0" fontId="11" fillId="4" borderId="90" xfId="3" applyFont="1" applyFill="1" applyBorder="1">
      <alignment horizontal="right" vertical="center" wrapText="1"/>
    </xf>
    <xf numFmtId="0" fontId="11" fillId="4" borderId="91" xfId="3" applyFont="1" applyFill="1" applyBorder="1">
      <alignment horizontal="right" vertical="center" wrapText="1"/>
    </xf>
    <xf numFmtId="0" fontId="11" fillId="4" borderId="81" xfId="3" applyFont="1" applyFill="1" applyBorder="1">
      <alignment horizontal="right" vertical="center" wrapText="1"/>
    </xf>
    <xf numFmtId="1" fontId="58" fillId="4" borderId="78" xfId="4" applyFont="1" applyFill="1" applyBorder="1">
      <alignment horizontal="left" vertical="center" wrapText="1"/>
    </xf>
    <xf numFmtId="1" fontId="58" fillId="4" borderId="88" xfId="4" applyFont="1" applyFill="1" applyBorder="1">
      <alignment horizontal="left" vertical="center" wrapText="1"/>
    </xf>
    <xf numFmtId="1" fontId="58" fillId="4" borderId="89" xfId="4" applyFont="1" applyFill="1" applyBorder="1">
      <alignment horizontal="left" vertical="center" wrapText="1"/>
    </xf>
    <xf numFmtId="1" fontId="58" fillId="4" borderId="82" xfId="4" applyFont="1" applyFill="1" applyBorder="1">
      <alignment horizontal="left" vertical="center" wrapText="1"/>
    </xf>
    <xf numFmtId="0" fontId="11" fillId="4" borderId="57" xfId="3" applyFont="1" applyFill="1" applyBorder="1">
      <alignment horizontal="right" vertical="center" wrapText="1"/>
    </xf>
    <xf numFmtId="0" fontId="11" fillId="4" borderId="64" xfId="3" applyFont="1" applyFill="1" applyBorder="1">
      <alignment horizontal="right" vertical="center" wrapText="1"/>
    </xf>
    <xf numFmtId="0" fontId="11" fillId="4" borderId="58" xfId="3" applyFont="1" applyFill="1" applyBorder="1">
      <alignment horizontal="right" vertical="center" wrapText="1"/>
    </xf>
    <xf numFmtId="1" fontId="58" fillId="4" borderId="78" xfId="4" applyFont="1" applyFill="1" applyBorder="1" applyAlignment="1">
      <alignment horizontal="left" vertical="center" wrapText="1"/>
    </xf>
    <xf numFmtId="1" fontId="58" fillId="4" borderId="88" xfId="4" applyFont="1" applyFill="1" applyBorder="1" applyAlignment="1">
      <alignment horizontal="left" vertical="center" wrapText="1"/>
    </xf>
    <xf numFmtId="1" fontId="58" fillId="4" borderId="89" xfId="4" applyFont="1" applyFill="1" applyBorder="1" applyAlignment="1">
      <alignment horizontal="left" vertical="center" wrapText="1"/>
    </xf>
    <xf numFmtId="1" fontId="58" fillId="4" borderId="82" xfId="4" applyFont="1" applyFill="1" applyBorder="1" applyAlignment="1">
      <alignment horizontal="left" vertical="center" wrapText="1"/>
    </xf>
    <xf numFmtId="0" fontId="7" fillId="0" borderId="0" xfId="10" applyFont="1" applyAlignment="1">
      <alignment horizontal="center" vertical="center" readingOrder="1"/>
    </xf>
    <xf numFmtId="0" fontId="16" fillId="4" borderId="96" xfId="3" applyFont="1" applyFill="1" applyBorder="1">
      <alignment horizontal="right" vertical="center" wrapText="1"/>
    </xf>
    <xf numFmtId="0" fontId="16" fillId="4" borderId="97" xfId="3" applyFont="1" applyFill="1" applyBorder="1">
      <alignment horizontal="right" vertical="center" wrapText="1"/>
    </xf>
    <xf numFmtId="0" fontId="16" fillId="4" borderId="98" xfId="3" applyFont="1" applyFill="1" applyBorder="1">
      <alignment horizontal="right" vertical="center" wrapText="1"/>
    </xf>
    <xf numFmtId="1" fontId="22" fillId="4" borderId="99" xfId="4" applyFill="1" applyBorder="1">
      <alignment horizontal="left" vertical="center" wrapText="1"/>
    </xf>
    <xf numFmtId="1" fontId="22" fillId="4" borderId="100" xfId="4" applyFill="1" applyBorder="1">
      <alignment horizontal="left" vertical="center" wrapText="1"/>
    </xf>
    <xf numFmtId="1" fontId="22" fillId="4" borderId="101" xfId="4" applyFill="1" applyBorder="1">
      <alignment horizontal="left" vertical="center" wrapText="1"/>
    </xf>
    <xf numFmtId="0" fontId="36" fillId="0" borderId="0" xfId="10" applyFont="1" applyAlignment="1">
      <alignment horizontal="center" vertical="center" readingOrder="2"/>
    </xf>
    <xf numFmtId="1" fontId="22" fillId="4" borderId="89" xfId="4" applyFill="1" applyBorder="1">
      <alignment horizontal="left" vertical="center" wrapText="1"/>
    </xf>
    <xf numFmtId="0" fontId="16" fillId="4" borderId="57" xfId="3" applyFont="1" applyFill="1" applyBorder="1">
      <alignment horizontal="right" vertical="center" wrapText="1"/>
    </xf>
    <xf numFmtId="0" fontId="16" fillId="4" borderId="64" xfId="3" applyFont="1" applyFill="1" applyBorder="1">
      <alignment horizontal="right" vertical="center" wrapText="1"/>
    </xf>
    <xf numFmtId="0" fontId="16" fillId="4" borderId="58" xfId="3" applyFont="1" applyFill="1" applyBorder="1">
      <alignment horizontal="right" vertical="center" wrapText="1"/>
    </xf>
    <xf numFmtId="0" fontId="16" fillId="2" borderId="7" xfId="6" applyFont="1" applyBorder="1">
      <alignment horizontal="center" vertical="center" wrapText="1"/>
    </xf>
    <xf numFmtId="0" fontId="16" fillId="2" borderId="13" xfId="6" applyFont="1" applyBorder="1">
      <alignment horizontal="center" vertical="center" wrapText="1"/>
    </xf>
    <xf numFmtId="0" fontId="16" fillId="2" borderId="8" xfId="6" applyFont="1" applyBorder="1">
      <alignment horizontal="center" vertical="center" wrapText="1"/>
    </xf>
    <xf numFmtId="0" fontId="16" fillId="2" borderId="12" xfId="6" applyFont="1" applyBorder="1">
      <alignment horizontal="center" vertical="center" wrapText="1"/>
    </xf>
    <xf numFmtId="0" fontId="21" fillId="4" borderId="119" xfId="6" applyFont="1" applyFill="1" applyBorder="1" applyAlignment="1">
      <alignment horizontal="center" wrapText="1"/>
    </xf>
    <xf numFmtId="0" fontId="21" fillId="4" borderId="46" xfId="6" applyFont="1" applyFill="1" applyBorder="1" applyAlignment="1">
      <alignment horizontal="center" wrapText="1"/>
    </xf>
    <xf numFmtId="0" fontId="23" fillId="4" borderId="122" xfId="6" applyFont="1" applyFill="1" applyBorder="1" applyAlignment="1">
      <alignment horizontal="center" vertical="top" wrapText="1"/>
    </xf>
    <xf numFmtId="0" fontId="23" fillId="4" borderId="48" xfId="6" applyFont="1" applyFill="1" applyBorder="1" applyAlignment="1">
      <alignment horizontal="center" vertical="top" wrapText="1"/>
    </xf>
    <xf numFmtId="1" fontId="22" fillId="4" borderId="86" xfId="4" applyFill="1" applyBorder="1">
      <alignment horizontal="left" vertical="center" wrapText="1"/>
    </xf>
    <xf numFmtId="0" fontId="16" fillId="4" borderId="76" xfId="3" applyFont="1" applyFill="1" applyBorder="1">
      <alignment horizontal="right" vertical="center" wrapText="1"/>
    </xf>
    <xf numFmtId="0" fontId="16" fillId="4" borderId="85" xfId="3" applyFont="1" applyFill="1" applyBorder="1">
      <alignment horizontal="right" vertical="center" wrapText="1"/>
    </xf>
    <xf numFmtId="0" fontId="16" fillId="4" borderId="80" xfId="3" applyFont="1" applyFill="1" applyBorder="1">
      <alignment horizontal="right" vertical="center" wrapText="1"/>
    </xf>
    <xf numFmtId="0" fontId="7" fillId="0" borderId="0" xfId="10" applyFont="1" applyAlignment="1">
      <alignment horizontal="center" vertical="center" wrapText="1" readingOrder="1"/>
    </xf>
    <xf numFmtId="1" fontId="58" fillId="4" borderId="79" xfId="4" applyFont="1" applyFill="1" applyBorder="1">
      <alignment horizontal="left" vertical="center" wrapText="1"/>
    </xf>
    <xf numFmtId="1" fontId="58" fillId="4" borderId="86" xfId="4" applyFont="1" applyFill="1" applyBorder="1">
      <alignment horizontal="left" vertical="center" wrapText="1"/>
    </xf>
    <xf numFmtId="1" fontId="58" fillId="4" borderId="83" xfId="4" applyFont="1" applyFill="1" applyBorder="1">
      <alignment horizontal="left" vertical="center" wrapText="1"/>
    </xf>
    <xf numFmtId="0" fontId="11" fillId="4" borderId="76" xfId="3" applyFont="1" applyFill="1" applyBorder="1">
      <alignment horizontal="right" vertical="center" wrapText="1"/>
    </xf>
    <xf numFmtId="0" fontId="11" fillId="4" borderId="85" xfId="3" applyFont="1" applyFill="1" applyBorder="1">
      <alignment horizontal="right" vertical="center" wrapText="1"/>
    </xf>
    <xf numFmtId="0" fontId="11" fillId="4" borderId="80" xfId="3" applyFont="1" applyFill="1" applyBorder="1">
      <alignment horizontal="right" vertical="center" wrapText="1"/>
    </xf>
    <xf numFmtId="0" fontId="16" fillId="4" borderId="102" xfId="3" applyFont="1" applyFill="1" applyBorder="1">
      <alignment horizontal="right" vertical="center" wrapText="1"/>
    </xf>
    <xf numFmtId="0" fontId="16" fillId="4" borderId="103" xfId="3" applyFont="1" applyFill="1" applyBorder="1">
      <alignment horizontal="right" vertical="center" wrapText="1"/>
    </xf>
    <xf numFmtId="0" fontId="16" fillId="4" borderId="104" xfId="3" applyFont="1" applyFill="1" applyBorder="1">
      <alignment horizontal="right" vertical="center" wrapText="1"/>
    </xf>
    <xf numFmtId="1" fontId="22" fillId="4" borderId="105" xfId="4" applyFill="1" applyBorder="1">
      <alignment horizontal="left" vertical="center" wrapText="1"/>
    </xf>
    <xf numFmtId="1" fontId="22" fillId="4" borderId="106" xfId="4" applyFill="1" applyBorder="1">
      <alignment horizontal="left" vertical="center" wrapText="1"/>
    </xf>
    <xf numFmtId="1" fontId="22" fillId="4" borderId="107" xfId="4" applyFill="1" applyBorder="1">
      <alignment horizontal="left" vertical="center" wrapText="1"/>
    </xf>
    <xf numFmtId="0" fontId="16" fillId="4" borderId="123" xfId="3" applyFont="1" applyFill="1" applyBorder="1">
      <alignment horizontal="right" vertical="center" wrapText="1"/>
    </xf>
    <xf numFmtId="1" fontId="22" fillId="4" borderId="115" xfId="4" applyFill="1" applyBorder="1">
      <alignment horizontal="left" vertical="center" wrapText="1"/>
    </xf>
    <xf numFmtId="1" fontId="22" fillId="4" borderId="116" xfId="4" applyFill="1" applyBorder="1">
      <alignment horizontal="left" vertical="center" wrapText="1"/>
    </xf>
    <xf numFmtId="1" fontId="22" fillId="4" borderId="117" xfId="4" applyFill="1" applyBorder="1">
      <alignment horizontal="left" vertical="center" wrapText="1"/>
    </xf>
    <xf numFmtId="0" fontId="23" fillId="12" borderId="37" xfId="21" applyFont="1" applyFill="1" applyBorder="1" applyAlignment="1">
      <alignment horizontal="left" vertical="center" wrapText="1" indent="1"/>
    </xf>
    <xf numFmtId="0" fontId="23" fillId="0" borderId="132" xfId="21" applyFont="1" applyFill="1" applyBorder="1" applyAlignment="1">
      <alignment horizontal="left" vertical="center" wrapText="1" indent="1"/>
    </xf>
    <xf numFmtId="0" fontId="23" fillId="0" borderId="50" xfId="21" applyFont="1" applyFill="1" applyBorder="1" applyAlignment="1">
      <alignment horizontal="left" vertical="center" wrapText="1" indent="1"/>
    </xf>
    <xf numFmtId="0" fontId="23" fillId="12" borderId="132" xfId="21" applyFont="1" applyFill="1" applyBorder="1" applyAlignment="1">
      <alignment horizontal="left" vertical="center" wrapText="1" indent="1"/>
    </xf>
    <xf numFmtId="0" fontId="23" fillId="0" borderId="36" xfId="21" applyFont="1" applyFill="1" applyBorder="1" applyAlignment="1">
      <alignment horizontal="left" vertical="center" wrapText="1" indent="1"/>
    </xf>
    <xf numFmtId="0" fontId="23" fillId="0" borderId="44" xfId="21" applyFont="1" applyFill="1" applyBorder="1" applyAlignment="1">
      <alignment horizontal="left" vertical="center" wrapText="1" indent="1"/>
    </xf>
    <xf numFmtId="0" fontId="23" fillId="0" borderId="149" xfId="21" applyFont="1" applyFill="1" applyBorder="1" applyAlignment="1">
      <alignment horizontal="left" vertical="center" wrapText="1" indent="1"/>
    </xf>
    <xf numFmtId="0" fontId="23" fillId="4" borderId="132" xfId="21" applyFont="1" applyFill="1" applyBorder="1" applyAlignment="1">
      <alignment horizontal="left" vertical="center" wrapText="1" indent="1"/>
    </xf>
  </cellXfs>
  <cellStyles count="25">
    <cellStyle name="Comma" xfId="24" builtinId="3"/>
    <cellStyle name="H1" xfId="1" xr:uid="{00000000-0005-0000-0000-000001000000}"/>
    <cellStyle name="H2" xfId="2" xr:uid="{00000000-0005-0000-0000-000002000000}"/>
    <cellStyle name="had" xfId="3" xr:uid="{00000000-0005-0000-0000-000003000000}"/>
    <cellStyle name="had0" xfId="4" xr:uid="{00000000-0005-0000-0000-000004000000}"/>
    <cellStyle name="Had1" xfId="5" xr:uid="{00000000-0005-0000-0000-000005000000}"/>
    <cellStyle name="Had2" xfId="6" xr:uid="{00000000-0005-0000-0000-000006000000}"/>
    <cellStyle name="Had3" xfId="7" xr:uid="{00000000-0005-0000-0000-000007000000}"/>
    <cellStyle name="inxa" xfId="8" xr:uid="{00000000-0005-0000-0000-000008000000}"/>
    <cellStyle name="inxe" xfId="9" xr:uid="{00000000-0005-0000-0000-000009000000}"/>
    <cellStyle name="Normal" xfId="0" builtinId="0"/>
    <cellStyle name="Normal 2" xfId="10" xr:uid="{00000000-0005-0000-0000-00000B000000}"/>
    <cellStyle name="Normal_Copy of جداول المدارس مستقلة 2" xfId="11" xr:uid="{00000000-0005-0000-0000-00000C000000}"/>
    <cellStyle name="Normal_T-104 2" xfId="12" xr:uid="{00000000-0005-0000-0000-00000D000000}"/>
    <cellStyle name="NotA" xfId="13" xr:uid="{00000000-0005-0000-0000-00000E000000}"/>
    <cellStyle name="Note" xfId="14" builtinId="10" customBuiltin="1"/>
    <cellStyle name="T1" xfId="15" xr:uid="{00000000-0005-0000-0000-000010000000}"/>
    <cellStyle name="T2" xfId="16" xr:uid="{00000000-0005-0000-0000-000011000000}"/>
    <cellStyle name="Total" xfId="17" builtinId="25" customBuiltin="1"/>
    <cellStyle name="Total1" xfId="18" xr:uid="{00000000-0005-0000-0000-000013000000}"/>
    <cellStyle name="TXT1" xfId="19" xr:uid="{00000000-0005-0000-0000-000014000000}"/>
    <cellStyle name="TXT2" xfId="20" xr:uid="{00000000-0005-0000-0000-000015000000}"/>
    <cellStyle name="TXT3" xfId="21" xr:uid="{00000000-0005-0000-0000-000016000000}"/>
    <cellStyle name="TXT4" xfId="22" xr:uid="{00000000-0005-0000-0000-000017000000}"/>
    <cellStyle name="TXT5" xfId="23" xr:uid="{00000000-0005-0000-0000-000018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BFBFB"/>
      <color rgb="FFFFFFFF"/>
      <color rgb="FFF8F8F8"/>
      <color rgb="FF993366"/>
      <color rgb="FFD60000"/>
      <color rgb="FFC05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8.xml"/><Relationship Id="rId18" Type="http://schemas.openxmlformats.org/officeDocument/2006/relationships/worksheet" Target="worksheets/sheet13.xml"/><Relationship Id="rId26" Type="http://schemas.openxmlformats.org/officeDocument/2006/relationships/worksheet" Target="worksheets/sheet21.xml"/><Relationship Id="rId39" Type="http://schemas.openxmlformats.org/officeDocument/2006/relationships/worksheet" Target="worksheets/sheet33.xml"/><Relationship Id="rId21" Type="http://schemas.openxmlformats.org/officeDocument/2006/relationships/worksheet" Target="worksheets/sheet16.xml"/><Relationship Id="rId34" Type="http://schemas.openxmlformats.org/officeDocument/2006/relationships/worksheet" Target="worksheets/sheet28.xml"/><Relationship Id="rId42" Type="http://schemas.openxmlformats.org/officeDocument/2006/relationships/worksheet" Target="worksheets/sheet35.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5.xml"/><Relationship Id="rId2" Type="http://schemas.openxmlformats.org/officeDocument/2006/relationships/worksheet" Target="worksheets/sheet2.xml"/><Relationship Id="rId16" Type="http://schemas.openxmlformats.org/officeDocument/2006/relationships/worksheet" Target="worksheets/sheet11.xml"/><Relationship Id="rId29" Type="http://schemas.openxmlformats.org/officeDocument/2006/relationships/worksheet" Target="worksheets/sheet24.xml"/><Relationship Id="rId11" Type="http://schemas.openxmlformats.org/officeDocument/2006/relationships/chartsheet" Target="chartsheets/sheet4.xml"/><Relationship Id="rId24" Type="http://schemas.openxmlformats.org/officeDocument/2006/relationships/worksheet" Target="worksheets/sheet19.xml"/><Relationship Id="rId32" Type="http://schemas.openxmlformats.org/officeDocument/2006/relationships/worksheet" Target="worksheets/sheet26.xml"/><Relationship Id="rId37" Type="http://schemas.openxmlformats.org/officeDocument/2006/relationships/worksheet" Target="worksheets/sheet31.xml"/><Relationship Id="rId40" Type="http://schemas.openxmlformats.org/officeDocument/2006/relationships/chartsheet" Target="chartsheets/sheet7.xml"/><Relationship Id="rId45" Type="http://schemas.openxmlformats.org/officeDocument/2006/relationships/worksheet" Target="worksheets/sheet38.xml"/><Relationship Id="rId53" Type="http://schemas.openxmlformats.org/officeDocument/2006/relationships/customXml" Target="../customXml/item3.xml"/><Relationship Id="rId5" Type="http://schemas.openxmlformats.org/officeDocument/2006/relationships/chartsheet" Target="chartsheets/sheet1.xml"/><Relationship Id="rId10" Type="http://schemas.openxmlformats.org/officeDocument/2006/relationships/worksheet" Target="worksheets/sheet7.xml"/><Relationship Id="rId19" Type="http://schemas.openxmlformats.org/officeDocument/2006/relationships/worksheet" Target="worksheets/sheet14.xml"/><Relationship Id="rId31" Type="http://schemas.openxmlformats.org/officeDocument/2006/relationships/worksheet" Target="worksheets/sheet25.xml"/><Relationship Id="rId44" Type="http://schemas.openxmlformats.org/officeDocument/2006/relationships/worksheet" Target="worksheets/sheet37.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hartsheet" Target="chartsheets/sheet3.xml"/><Relationship Id="rId14" Type="http://schemas.openxmlformats.org/officeDocument/2006/relationships/worksheet" Target="worksheets/sheet9.xml"/><Relationship Id="rId22" Type="http://schemas.openxmlformats.org/officeDocument/2006/relationships/worksheet" Target="worksheets/sheet17.xml"/><Relationship Id="rId27" Type="http://schemas.openxmlformats.org/officeDocument/2006/relationships/worksheet" Target="worksheets/sheet22.xml"/><Relationship Id="rId30" Type="http://schemas.openxmlformats.org/officeDocument/2006/relationships/chartsheet" Target="chartsheets/sheet6.xml"/><Relationship Id="rId35" Type="http://schemas.openxmlformats.org/officeDocument/2006/relationships/worksheet" Target="worksheets/sheet29.xml"/><Relationship Id="rId43" Type="http://schemas.openxmlformats.org/officeDocument/2006/relationships/worksheet" Target="worksheets/sheet36.xml"/><Relationship Id="rId48" Type="http://schemas.openxmlformats.org/officeDocument/2006/relationships/styles" Target="styles.xml"/><Relationship Id="rId8" Type="http://schemas.openxmlformats.org/officeDocument/2006/relationships/worksheet" Target="worksheets/sheet6.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chartsheet" Target="chartsheets/sheet5.xml"/><Relationship Id="rId17" Type="http://schemas.openxmlformats.org/officeDocument/2006/relationships/worksheet" Target="worksheets/sheet12.xml"/><Relationship Id="rId25" Type="http://schemas.openxmlformats.org/officeDocument/2006/relationships/worksheet" Target="worksheets/sheet20.xml"/><Relationship Id="rId33" Type="http://schemas.openxmlformats.org/officeDocument/2006/relationships/worksheet" Target="worksheets/sheet27.xml"/><Relationship Id="rId38" Type="http://schemas.openxmlformats.org/officeDocument/2006/relationships/worksheet" Target="worksheets/sheet32.xml"/><Relationship Id="rId46" Type="http://schemas.openxmlformats.org/officeDocument/2006/relationships/worksheet" Target="worksheets/sheet39.xml"/><Relationship Id="rId20" Type="http://schemas.openxmlformats.org/officeDocument/2006/relationships/worksheet" Target="worksheets/sheet15.xml"/><Relationship Id="rId41" Type="http://schemas.openxmlformats.org/officeDocument/2006/relationships/worksheet" Target="worksheets/sheet34.xml"/><Relationship Id="rId1" Type="http://schemas.openxmlformats.org/officeDocument/2006/relationships/worksheet" Target="worksheets/sheet1.xml"/><Relationship Id="rId6" Type="http://schemas.openxmlformats.org/officeDocument/2006/relationships/chartsheet" Target="chartsheets/sheet2.xml"/><Relationship Id="rId15" Type="http://schemas.openxmlformats.org/officeDocument/2006/relationships/worksheet" Target="worksheets/sheet10.xml"/><Relationship Id="rId23" Type="http://schemas.openxmlformats.org/officeDocument/2006/relationships/worksheet" Target="worksheets/sheet18.xml"/><Relationship Id="rId28" Type="http://schemas.openxmlformats.org/officeDocument/2006/relationships/worksheet" Target="worksheets/sheet23.xml"/><Relationship Id="rId36" Type="http://schemas.openxmlformats.org/officeDocument/2006/relationships/worksheet" Target="worksheets/sheet30.xml"/><Relationship Id="rId4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0"/>
    </mc:Choice>
    <mc:Fallback>
      <c:style val="10"/>
    </mc:Fallback>
  </mc:AlternateContent>
  <c:chart>
    <c:title>
      <c:tx>
        <c:rich>
          <a:bodyPr/>
          <a:lstStyle/>
          <a:p>
            <a:pPr rtl="0">
              <a:defRPr sz="1000" b="0" i="0" u="none" strike="noStrike" baseline="0">
                <a:solidFill>
                  <a:srgbClr val="000000"/>
                </a:solidFill>
                <a:latin typeface="Sakkal Majalla" panose="02000000000000000000" pitchFamily="2" charset="-78"/>
                <a:ea typeface="Calibri"/>
                <a:cs typeface="Sakkal Majalla" panose="02000000000000000000" pitchFamily="2" charset="-78"/>
              </a:defRPr>
            </a:pPr>
            <a:r>
              <a:rPr lang="ar-QA" sz="1600" b="1" i="0" u="none" strike="noStrike" baseline="0">
                <a:solidFill>
                  <a:srgbClr val="000000"/>
                </a:solidFill>
                <a:latin typeface="Sakkal Majalla" panose="02000000000000000000" pitchFamily="2" charset="-78"/>
                <a:cs typeface="Sakkal Majalla" panose="02000000000000000000" pitchFamily="2" charset="-78"/>
              </a:rPr>
              <a:t>الطلاب في المدارس والجامعات الحكومية والخاصة</a:t>
            </a:r>
          </a:p>
          <a:p>
            <a:pPr rtl="0">
              <a:defRPr sz="1000" b="0" i="0" u="none" strike="noStrike" baseline="0">
                <a:solidFill>
                  <a:srgbClr val="000000"/>
                </a:solidFill>
                <a:latin typeface="Sakkal Majalla" panose="02000000000000000000" pitchFamily="2" charset="-78"/>
                <a:ea typeface="Calibri"/>
                <a:cs typeface="Sakkal Majalla" panose="02000000000000000000" pitchFamily="2" charset="-78"/>
              </a:defRPr>
            </a:pPr>
            <a:r>
              <a:rPr lang="en-US" sz="1200" b="1" i="0" u="none" strike="noStrike" baseline="0">
                <a:effectLst/>
                <a:latin typeface="Arial" panose="020B0604020202020204" pitchFamily="34" charset="0"/>
                <a:cs typeface="Arial" panose="020B0604020202020204" pitchFamily="34" charset="0"/>
              </a:rPr>
              <a:t>STUDENTS IN PUBLIC AND PRIVATE SCHOOLS AND UNIVERSITIES</a:t>
            </a:r>
          </a:p>
          <a:p>
            <a:pPr rtl="0">
              <a:defRPr sz="1000" b="0" i="0" u="none" strike="noStrike" baseline="0">
                <a:solidFill>
                  <a:srgbClr val="000000"/>
                </a:solidFill>
                <a:latin typeface="Sakkal Majalla" panose="02000000000000000000" pitchFamily="2" charset="-78"/>
                <a:ea typeface="Calibri"/>
                <a:cs typeface="Sakkal Majalla" panose="02000000000000000000" pitchFamily="2" charset="-78"/>
              </a:defRPr>
            </a:pPr>
            <a:r>
              <a:rPr lang="en-US" sz="1200" b="1" i="0" u="none" strike="noStrike" baseline="0">
                <a:solidFill>
                  <a:srgbClr val="000000"/>
                </a:solidFill>
                <a:latin typeface="Arial" panose="020B0604020202020204" pitchFamily="34" charset="0"/>
                <a:cs typeface="Arial" panose="020B0604020202020204" pitchFamily="34" charset="0"/>
              </a:rPr>
              <a:t>2018/2019 - 2022/2023</a:t>
            </a:r>
          </a:p>
        </c:rich>
      </c:tx>
      <c:overlay val="0"/>
      <c:spPr>
        <a:noFill/>
        <a:ln w="25400">
          <a:noFill/>
        </a:ln>
      </c:spPr>
    </c:title>
    <c:autoTitleDeleted val="0"/>
    <c:plotArea>
      <c:layout>
        <c:manualLayout>
          <c:layoutTarget val="inner"/>
          <c:xMode val="edge"/>
          <c:yMode val="edge"/>
          <c:x val="7.5656302715753965E-2"/>
          <c:y val="0.17510012401481329"/>
          <c:w val="0.68905395129891711"/>
          <c:h val="0.75680369107073597"/>
        </c:manualLayout>
      </c:layout>
      <c:lineChart>
        <c:grouping val="standard"/>
        <c:varyColors val="0"/>
        <c:ser>
          <c:idx val="0"/>
          <c:order val="0"/>
          <c:tx>
            <c:strRef>
              <c:f>'59'!$A$36</c:f>
              <c:strCache>
                <c:ptCount val="1"/>
                <c:pt idx="0">
                  <c:v>طلاب الجامعات (خاص)
 Univ. Students (Private)</c:v>
                </c:pt>
              </c:strCache>
            </c:strRef>
          </c:tx>
          <c:spPr>
            <a:ln>
              <a:solidFill>
                <a:schemeClr val="accent6">
                  <a:lumMod val="60000"/>
                  <a:lumOff val="40000"/>
                </a:schemeClr>
              </a:solidFill>
            </a:ln>
          </c:spPr>
          <c:marker>
            <c:symbol val="x"/>
            <c:size val="7"/>
            <c:spPr>
              <a:solidFill>
                <a:schemeClr val="accent6"/>
              </a:solidFill>
              <a:ln>
                <a:noFill/>
              </a:ln>
            </c:spPr>
          </c:marker>
          <c:dLbls>
            <c:dLbl>
              <c:idx val="0"/>
              <c:layout>
                <c:manualLayout>
                  <c:x val="-4.7116545646152891E-2"/>
                  <c:y val="-2.007946695364164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5A3-44A3-A58B-0B3525A6D098}"/>
                </c:ext>
              </c:extLst>
            </c:dLbl>
            <c:dLbl>
              <c:idx val="1"/>
              <c:delete val="1"/>
              <c:extLst>
                <c:ext xmlns:c15="http://schemas.microsoft.com/office/drawing/2012/chart" uri="{CE6537A1-D6FC-4f65-9D91-7224C49458BB}"/>
                <c:ext xmlns:c16="http://schemas.microsoft.com/office/drawing/2014/chart" uri="{C3380CC4-5D6E-409C-BE32-E72D297353CC}">
                  <c16:uniqueId val="{00000000-C311-4F8F-AEF1-CC90A337F7B2}"/>
                </c:ext>
              </c:extLst>
            </c:dLbl>
            <c:dLbl>
              <c:idx val="2"/>
              <c:delete val="1"/>
              <c:extLst>
                <c:ext xmlns:c15="http://schemas.microsoft.com/office/drawing/2012/chart" uri="{CE6537A1-D6FC-4f65-9D91-7224C49458BB}"/>
                <c:ext xmlns:c16="http://schemas.microsoft.com/office/drawing/2014/chart" uri="{C3380CC4-5D6E-409C-BE32-E72D297353CC}">
                  <c16:uniqueId val="{00000001-C311-4F8F-AEF1-CC90A337F7B2}"/>
                </c:ext>
              </c:extLst>
            </c:dLbl>
            <c:dLbl>
              <c:idx val="3"/>
              <c:delete val="1"/>
              <c:extLst>
                <c:ext xmlns:c15="http://schemas.microsoft.com/office/drawing/2012/chart" uri="{CE6537A1-D6FC-4f65-9D91-7224C49458BB}"/>
                <c:ext xmlns:c16="http://schemas.microsoft.com/office/drawing/2014/chart" uri="{C3380CC4-5D6E-409C-BE32-E72D297353CC}">
                  <c16:uniqueId val="{00000002-C311-4F8F-AEF1-CC90A337F7B2}"/>
                </c:ext>
              </c:extLst>
            </c:dLbl>
            <c:spPr>
              <a:noFill/>
              <a:ln>
                <a:noFill/>
              </a:ln>
              <a:effectLst/>
            </c:spPr>
            <c:txPr>
              <a:bodyPr/>
              <a:lstStyle/>
              <a:p>
                <a:pPr>
                  <a:defRPr>
                    <a:solidFill>
                      <a:schemeClr val="accent6"/>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'59'!$B$32:$F$32</c:f>
              <c:strCache>
                <c:ptCount val="5"/>
                <c:pt idx="0">
                  <c:v>2018/2019</c:v>
                </c:pt>
                <c:pt idx="1">
                  <c:v>2019/2020</c:v>
                </c:pt>
                <c:pt idx="2">
                  <c:v>2020/2021</c:v>
                </c:pt>
                <c:pt idx="3">
                  <c:v>2021/2022</c:v>
                </c:pt>
                <c:pt idx="4">
                  <c:v>2022/2023</c:v>
                </c:pt>
              </c:strCache>
            </c:strRef>
          </c:cat>
          <c:val>
            <c:numRef>
              <c:f>'59'!$B$36:$F$36</c:f>
              <c:numCache>
                <c:formatCode>#,##0</c:formatCode>
                <c:ptCount val="5"/>
                <c:pt idx="0">
                  <c:v>8507</c:v>
                </c:pt>
                <c:pt idx="1">
                  <c:v>9335</c:v>
                </c:pt>
                <c:pt idx="2">
                  <c:v>7170</c:v>
                </c:pt>
                <c:pt idx="3">
                  <c:v>8078</c:v>
                </c:pt>
                <c:pt idx="4">
                  <c:v>9072</c:v>
                </c:pt>
              </c:numCache>
            </c:numRef>
          </c:val>
          <c:smooth val="0"/>
          <c:extLst>
            <c:ext xmlns:c16="http://schemas.microsoft.com/office/drawing/2014/chart" uri="{C3380CC4-5D6E-409C-BE32-E72D297353CC}">
              <c16:uniqueId val="{00000003-C311-4F8F-AEF1-CC90A337F7B2}"/>
            </c:ext>
          </c:extLst>
        </c:ser>
        <c:ser>
          <c:idx val="1"/>
          <c:order val="1"/>
          <c:tx>
            <c:strRef>
              <c:f>'59'!$A$33</c:f>
              <c:strCache>
                <c:ptCount val="1"/>
                <c:pt idx="0">
                  <c:v>طلاب المدارس (حكومي)
Schools Students (Government)</c:v>
                </c:pt>
              </c:strCache>
            </c:strRef>
          </c:tx>
          <c:spPr>
            <a:ln w="38100">
              <a:solidFill>
                <a:schemeClr val="accent2"/>
              </a:solidFill>
              <a:prstDash val="solid"/>
            </a:ln>
          </c:spPr>
          <c:dLbls>
            <c:dLbl>
              <c:idx val="1"/>
              <c:delete val="1"/>
              <c:extLst>
                <c:ext xmlns:c15="http://schemas.microsoft.com/office/drawing/2012/chart" uri="{CE6537A1-D6FC-4f65-9D91-7224C49458BB}"/>
                <c:ext xmlns:c16="http://schemas.microsoft.com/office/drawing/2014/chart" uri="{C3380CC4-5D6E-409C-BE32-E72D297353CC}">
                  <c16:uniqueId val="{00000004-C311-4F8F-AEF1-CC90A337F7B2}"/>
                </c:ext>
              </c:extLst>
            </c:dLbl>
            <c:dLbl>
              <c:idx val="2"/>
              <c:delete val="1"/>
              <c:extLst>
                <c:ext xmlns:c15="http://schemas.microsoft.com/office/drawing/2012/chart" uri="{CE6537A1-D6FC-4f65-9D91-7224C49458BB}"/>
                <c:ext xmlns:c16="http://schemas.microsoft.com/office/drawing/2014/chart" uri="{C3380CC4-5D6E-409C-BE32-E72D297353CC}">
                  <c16:uniqueId val="{00000005-C311-4F8F-AEF1-CC90A337F7B2}"/>
                </c:ext>
              </c:extLst>
            </c:dLbl>
            <c:dLbl>
              <c:idx val="3"/>
              <c:delete val="1"/>
              <c:extLst>
                <c:ext xmlns:c15="http://schemas.microsoft.com/office/drawing/2012/chart" uri="{CE6537A1-D6FC-4f65-9D91-7224C49458BB}"/>
                <c:ext xmlns:c16="http://schemas.microsoft.com/office/drawing/2014/chart" uri="{C3380CC4-5D6E-409C-BE32-E72D297353CC}">
                  <c16:uniqueId val="{00000006-C311-4F8F-AEF1-CC90A337F7B2}"/>
                </c:ext>
              </c:extLst>
            </c:dLbl>
            <c:spPr>
              <a:noFill/>
              <a:ln>
                <a:noFill/>
              </a:ln>
              <a:effectLst/>
            </c:spPr>
            <c:txPr>
              <a:bodyPr/>
              <a:lstStyle/>
              <a:p>
                <a:pPr>
                  <a:defRPr>
                    <a:solidFill>
                      <a:schemeClr val="accent2"/>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'59'!$B$32:$F$32</c:f>
              <c:strCache>
                <c:ptCount val="5"/>
                <c:pt idx="0">
                  <c:v>2018/2019</c:v>
                </c:pt>
                <c:pt idx="1">
                  <c:v>2019/2020</c:v>
                </c:pt>
                <c:pt idx="2">
                  <c:v>2020/2021</c:v>
                </c:pt>
                <c:pt idx="3">
                  <c:v>2021/2022</c:v>
                </c:pt>
                <c:pt idx="4">
                  <c:v>2022/2023</c:v>
                </c:pt>
              </c:strCache>
            </c:strRef>
          </c:cat>
          <c:val>
            <c:numRef>
              <c:f>'59'!$B$33:$F$33</c:f>
              <c:numCache>
                <c:formatCode>#,##0</c:formatCode>
                <c:ptCount val="5"/>
                <c:pt idx="0">
                  <c:v>121552</c:v>
                </c:pt>
                <c:pt idx="1">
                  <c:v>124628</c:v>
                </c:pt>
                <c:pt idx="2">
                  <c:v>126256</c:v>
                </c:pt>
                <c:pt idx="3">
                  <c:v>129249</c:v>
                </c:pt>
                <c:pt idx="4">
                  <c:v>132178</c:v>
                </c:pt>
              </c:numCache>
            </c:numRef>
          </c:val>
          <c:smooth val="0"/>
          <c:extLst>
            <c:ext xmlns:c16="http://schemas.microsoft.com/office/drawing/2014/chart" uri="{C3380CC4-5D6E-409C-BE32-E72D297353CC}">
              <c16:uniqueId val="{00000007-C311-4F8F-AEF1-CC90A337F7B2}"/>
            </c:ext>
          </c:extLst>
        </c:ser>
        <c:ser>
          <c:idx val="2"/>
          <c:order val="2"/>
          <c:tx>
            <c:strRef>
              <c:f>'59'!$A$34</c:f>
              <c:strCache>
                <c:ptCount val="1"/>
                <c:pt idx="0">
                  <c:v>طلاب المدارس (خاص)
 Schools Students (Private)</c:v>
                </c:pt>
              </c:strCache>
            </c:strRef>
          </c:tx>
          <c:spPr>
            <a:ln w="38100">
              <a:solidFill>
                <a:schemeClr val="tx2"/>
              </a:solidFill>
              <a:prstDash val="solid"/>
            </a:ln>
          </c:spPr>
          <c:marker>
            <c:spPr>
              <a:solidFill>
                <a:schemeClr val="accent1"/>
              </a:solidFill>
              <a:ln>
                <a:noFill/>
              </a:ln>
            </c:spPr>
          </c:marker>
          <c:dLbls>
            <c:dLbl>
              <c:idx val="1"/>
              <c:delete val="1"/>
              <c:extLst>
                <c:ext xmlns:c15="http://schemas.microsoft.com/office/drawing/2012/chart" uri="{CE6537A1-D6FC-4f65-9D91-7224C49458BB}"/>
                <c:ext xmlns:c16="http://schemas.microsoft.com/office/drawing/2014/chart" uri="{C3380CC4-5D6E-409C-BE32-E72D297353CC}">
                  <c16:uniqueId val="{00000008-C311-4F8F-AEF1-CC90A337F7B2}"/>
                </c:ext>
              </c:extLst>
            </c:dLbl>
            <c:dLbl>
              <c:idx val="2"/>
              <c:delete val="1"/>
              <c:extLst>
                <c:ext xmlns:c15="http://schemas.microsoft.com/office/drawing/2012/chart" uri="{CE6537A1-D6FC-4f65-9D91-7224C49458BB}"/>
                <c:ext xmlns:c16="http://schemas.microsoft.com/office/drawing/2014/chart" uri="{C3380CC4-5D6E-409C-BE32-E72D297353CC}">
                  <c16:uniqueId val="{00000009-C311-4F8F-AEF1-CC90A337F7B2}"/>
                </c:ext>
              </c:extLst>
            </c:dLbl>
            <c:dLbl>
              <c:idx val="3"/>
              <c:delete val="1"/>
              <c:extLst>
                <c:ext xmlns:c15="http://schemas.microsoft.com/office/drawing/2012/chart" uri="{CE6537A1-D6FC-4f65-9D91-7224C49458BB}"/>
                <c:ext xmlns:c16="http://schemas.microsoft.com/office/drawing/2014/chart" uri="{C3380CC4-5D6E-409C-BE32-E72D297353CC}">
                  <c16:uniqueId val="{0000000A-C311-4F8F-AEF1-CC90A337F7B2}"/>
                </c:ext>
              </c:extLst>
            </c:dLbl>
            <c:spPr>
              <a:noFill/>
              <a:ln>
                <a:noFill/>
              </a:ln>
              <a:effectLst/>
            </c:spPr>
            <c:txPr>
              <a:bodyPr/>
              <a:lstStyle/>
              <a:p>
                <a:pPr>
                  <a:defRPr>
                    <a:solidFill>
                      <a:schemeClr val="tx2"/>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'59'!$B$32:$F$32</c:f>
              <c:strCache>
                <c:ptCount val="5"/>
                <c:pt idx="0">
                  <c:v>2018/2019</c:v>
                </c:pt>
                <c:pt idx="1">
                  <c:v>2019/2020</c:v>
                </c:pt>
                <c:pt idx="2">
                  <c:v>2020/2021</c:v>
                </c:pt>
                <c:pt idx="3">
                  <c:v>2021/2022</c:v>
                </c:pt>
                <c:pt idx="4">
                  <c:v>2022/2023</c:v>
                </c:pt>
              </c:strCache>
            </c:strRef>
          </c:cat>
          <c:val>
            <c:numRef>
              <c:f>'59'!$B$34:$F$34</c:f>
              <c:numCache>
                <c:formatCode>#,##0</c:formatCode>
                <c:ptCount val="5"/>
                <c:pt idx="0">
                  <c:v>200017</c:v>
                </c:pt>
                <c:pt idx="1">
                  <c:v>208030</c:v>
                </c:pt>
                <c:pt idx="2">
                  <c:v>205295</c:v>
                </c:pt>
                <c:pt idx="3">
                  <c:v>214123</c:v>
                </c:pt>
                <c:pt idx="4">
                  <c:v>230169</c:v>
                </c:pt>
              </c:numCache>
            </c:numRef>
          </c:val>
          <c:smooth val="0"/>
          <c:extLst>
            <c:ext xmlns:c16="http://schemas.microsoft.com/office/drawing/2014/chart" uri="{C3380CC4-5D6E-409C-BE32-E72D297353CC}">
              <c16:uniqueId val="{0000000B-C311-4F8F-AEF1-CC90A337F7B2}"/>
            </c:ext>
          </c:extLst>
        </c:ser>
        <c:ser>
          <c:idx val="3"/>
          <c:order val="3"/>
          <c:tx>
            <c:strRef>
              <c:f>'59'!$A$35</c:f>
              <c:strCache>
                <c:ptCount val="1"/>
                <c:pt idx="0">
                  <c:v>طلاب الجامعات (حكومي)
Univ. Students (Government)</c:v>
                </c:pt>
              </c:strCache>
            </c:strRef>
          </c:tx>
          <c:spPr>
            <a:ln>
              <a:solidFill>
                <a:schemeClr val="accent1">
                  <a:lumMod val="60000"/>
                  <a:lumOff val="40000"/>
                </a:schemeClr>
              </a:solidFill>
            </a:ln>
          </c:spPr>
          <c:marker>
            <c:symbol val="x"/>
            <c:size val="7"/>
            <c:spPr>
              <a:solidFill>
                <a:schemeClr val="accent1">
                  <a:lumMod val="20000"/>
                  <a:lumOff val="80000"/>
                </a:schemeClr>
              </a:solidFill>
              <a:ln>
                <a:noFill/>
              </a:ln>
            </c:spPr>
          </c:marker>
          <c:dLbls>
            <c:dLbl>
              <c:idx val="0"/>
              <c:layout>
                <c:manualLayout>
                  <c:x val="-4.5014635958844119E-2"/>
                  <c:y val="-3.4684796231741075E-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4.6373311675365236E-2"/>
                      <c:h val="4.2249996213036774E-2"/>
                    </c:manualLayout>
                  </c15:layout>
                </c:ext>
                <c:ext xmlns:c16="http://schemas.microsoft.com/office/drawing/2014/chart" uri="{C3380CC4-5D6E-409C-BE32-E72D297353CC}">
                  <c16:uniqueId val="{0000000C-C311-4F8F-AEF1-CC90A337F7B2}"/>
                </c:ext>
              </c:extLst>
            </c:dLbl>
            <c:dLbl>
              <c:idx val="1"/>
              <c:delete val="1"/>
              <c:extLst>
                <c:ext xmlns:c15="http://schemas.microsoft.com/office/drawing/2012/chart" uri="{CE6537A1-D6FC-4f65-9D91-7224C49458BB}"/>
                <c:ext xmlns:c16="http://schemas.microsoft.com/office/drawing/2014/chart" uri="{C3380CC4-5D6E-409C-BE32-E72D297353CC}">
                  <c16:uniqueId val="{0000000D-C311-4F8F-AEF1-CC90A337F7B2}"/>
                </c:ext>
              </c:extLst>
            </c:dLbl>
            <c:dLbl>
              <c:idx val="2"/>
              <c:delete val="1"/>
              <c:extLst>
                <c:ext xmlns:c15="http://schemas.microsoft.com/office/drawing/2012/chart" uri="{CE6537A1-D6FC-4f65-9D91-7224C49458BB}"/>
                <c:ext xmlns:c16="http://schemas.microsoft.com/office/drawing/2014/chart" uri="{C3380CC4-5D6E-409C-BE32-E72D297353CC}">
                  <c16:uniqueId val="{0000000E-C311-4F8F-AEF1-CC90A337F7B2}"/>
                </c:ext>
              </c:extLst>
            </c:dLbl>
            <c:dLbl>
              <c:idx val="3"/>
              <c:delete val="1"/>
              <c:extLst>
                <c:ext xmlns:c15="http://schemas.microsoft.com/office/drawing/2012/chart" uri="{CE6537A1-D6FC-4f65-9D91-7224C49458BB}"/>
                <c:ext xmlns:c16="http://schemas.microsoft.com/office/drawing/2014/chart" uri="{C3380CC4-5D6E-409C-BE32-E72D297353CC}">
                  <c16:uniqueId val="{0000000F-C311-4F8F-AEF1-CC90A337F7B2}"/>
                </c:ext>
              </c:extLst>
            </c:dLbl>
            <c:spPr>
              <a:noFill/>
              <a:ln>
                <a:noFill/>
              </a:ln>
              <a:effectLst/>
            </c:spPr>
            <c:txPr>
              <a:bodyPr/>
              <a:lstStyle/>
              <a:p>
                <a:pPr>
                  <a:defRPr>
                    <a:solidFill>
                      <a:schemeClr val="accent1"/>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'59'!$B$32:$F$32</c:f>
              <c:strCache>
                <c:ptCount val="5"/>
                <c:pt idx="0">
                  <c:v>2018/2019</c:v>
                </c:pt>
                <c:pt idx="1">
                  <c:v>2019/2020</c:v>
                </c:pt>
                <c:pt idx="2">
                  <c:v>2020/2021</c:v>
                </c:pt>
                <c:pt idx="3">
                  <c:v>2021/2022</c:v>
                </c:pt>
                <c:pt idx="4">
                  <c:v>2022/2023</c:v>
                </c:pt>
              </c:strCache>
            </c:strRef>
          </c:cat>
          <c:val>
            <c:numRef>
              <c:f>'59'!$B$35:$F$35</c:f>
              <c:numCache>
                <c:formatCode>#,##0</c:formatCode>
                <c:ptCount val="5"/>
                <c:pt idx="0">
                  <c:v>26737</c:v>
                </c:pt>
                <c:pt idx="1">
                  <c:v>27777</c:v>
                </c:pt>
                <c:pt idx="2">
                  <c:v>34255</c:v>
                </c:pt>
                <c:pt idx="3">
                  <c:v>36423</c:v>
                </c:pt>
                <c:pt idx="4">
                  <c:v>37560</c:v>
                </c:pt>
              </c:numCache>
            </c:numRef>
          </c:val>
          <c:smooth val="0"/>
          <c:extLst>
            <c:ext xmlns:c16="http://schemas.microsoft.com/office/drawing/2014/chart" uri="{C3380CC4-5D6E-409C-BE32-E72D297353CC}">
              <c16:uniqueId val="{00000010-C311-4F8F-AEF1-CC90A337F7B2}"/>
            </c:ext>
          </c:extLst>
        </c:ser>
        <c:dLbls>
          <c:dLblPos val="t"/>
          <c:showLegendKey val="0"/>
          <c:showVal val="1"/>
          <c:showCatName val="0"/>
          <c:showSerName val="0"/>
          <c:showPercent val="0"/>
          <c:showBubbleSize val="0"/>
        </c:dLbls>
        <c:marker val="1"/>
        <c:smooth val="0"/>
        <c:axId val="139809152"/>
        <c:axId val="139810688"/>
      </c:lineChart>
      <c:catAx>
        <c:axId val="139809152"/>
        <c:scaling>
          <c:orientation val="minMax"/>
        </c:scaling>
        <c:delete val="0"/>
        <c:axPos val="b"/>
        <c:majorGridlines>
          <c:spPr>
            <a:ln w="3175">
              <a:solidFill>
                <a:srgbClr val="E3E3E3"/>
              </a:solidFill>
              <a:prstDash val="solid"/>
            </a:ln>
          </c:spPr>
        </c:maj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139810688"/>
        <c:crosses val="autoZero"/>
        <c:auto val="1"/>
        <c:lblAlgn val="ctr"/>
        <c:lblOffset val="100"/>
        <c:noMultiLvlLbl val="0"/>
      </c:catAx>
      <c:valAx>
        <c:axId val="139810688"/>
        <c:scaling>
          <c:orientation val="minMax"/>
        </c:scaling>
        <c:delete val="0"/>
        <c:axPos val="l"/>
        <c:majorGridlines>
          <c:spPr>
            <a:ln w="3175">
              <a:solidFill>
                <a:srgbClr val="E3E3E3"/>
              </a:solidFill>
              <a:prstDash val="solid"/>
            </a:ln>
          </c:spPr>
        </c:majorGridlines>
        <c:numFmt formatCode="#,##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39809152"/>
        <c:crosses val="autoZero"/>
        <c:crossBetween val="between"/>
      </c:valAx>
    </c:plotArea>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lgn="ctr" rtl="1">
              <a:defRPr sz="1000" b="0" i="0" u="none" strike="noStrike" kern="1200" baseline="0">
                <a:solidFill>
                  <a:srgbClr val="000000"/>
                </a:solidFill>
                <a:latin typeface="Arial" panose="020B0604020202020204" pitchFamily="34" charset="0"/>
                <a:ea typeface="Calibri"/>
                <a:cs typeface="Arial" panose="020B0604020202020204" pitchFamily="34" charset="0"/>
              </a:defRPr>
            </a:pPr>
            <a:r>
              <a:rPr lang="en-US" sz="1600" b="1" i="0" u="none" strike="noStrike" baseline="0">
                <a:solidFill>
                  <a:srgbClr val="000000"/>
                </a:solidFill>
                <a:latin typeface="Sakkal Majalla" panose="02000000000000000000" pitchFamily="2" charset="-78"/>
                <a:cs typeface="Sakkal Majalla" panose="02000000000000000000" pitchFamily="2" charset="-78"/>
              </a:rPr>
              <a:t>الطلاب في المدارس والجامعات الحكومية والخاصة حسب النوع</a:t>
            </a:r>
          </a:p>
          <a:p>
            <a:pPr algn="ctr" rtl="1">
              <a:defRPr sz="1000" b="0" i="0" u="none" strike="noStrike" kern="1200" baseline="0">
                <a:solidFill>
                  <a:srgbClr val="000000"/>
                </a:solidFill>
                <a:latin typeface="Arial" panose="020B0604020202020204" pitchFamily="34" charset="0"/>
                <a:ea typeface="Calibri"/>
                <a:cs typeface="Arial" panose="020B0604020202020204" pitchFamily="34" charset="0"/>
              </a:defRPr>
            </a:pPr>
            <a:r>
              <a:rPr lang="en-US" sz="1200" b="1" i="0" u="none" strike="noStrike" baseline="0">
                <a:effectLst/>
                <a:latin typeface="Arial" panose="020B0604020202020204" pitchFamily="34" charset="0"/>
                <a:cs typeface="Arial" panose="020B0604020202020204" pitchFamily="34" charset="0"/>
              </a:rPr>
              <a:t>STUDENTS IN PUBLIC AND PRIVATE SCHOOLS AND UNIVERSITIES BY GENDER</a:t>
            </a:r>
          </a:p>
          <a:p>
            <a:pPr algn="ctr" rtl="1">
              <a:defRPr sz="1000" b="0" i="0" u="none" strike="noStrike" kern="1200" baseline="0">
                <a:solidFill>
                  <a:srgbClr val="000000"/>
                </a:solidFill>
                <a:latin typeface="Arial" panose="020B0604020202020204" pitchFamily="34" charset="0"/>
                <a:ea typeface="Calibri"/>
                <a:cs typeface="Arial" panose="020B0604020202020204" pitchFamily="34" charset="0"/>
              </a:defRPr>
            </a:pPr>
            <a:r>
              <a:rPr lang="en-US" sz="1200" b="1" i="0" u="none" strike="noStrike" kern="1200" baseline="0">
                <a:solidFill>
                  <a:srgbClr val="000000"/>
                </a:solidFill>
                <a:latin typeface="Arial" panose="020B0604020202020204" pitchFamily="34" charset="0"/>
                <a:ea typeface="Calibri"/>
                <a:cs typeface="Arial" panose="020B0604020202020204" pitchFamily="34" charset="0"/>
              </a:rPr>
              <a:t>2018/2019 - 2022/2023</a:t>
            </a:r>
          </a:p>
        </c:rich>
      </c:tx>
      <c:layout>
        <c:manualLayout>
          <c:xMode val="edge"/>
          <c:yMode val="edge"/>
          <c:x val="0.18122668366290423"/>
          <c:y val="1.3559383202099737E-2"/>
        </c:manualLayout>
      </c:layout>
      <c:overlay val="0"/>
    </c:title>
    <c:autoTitleDeleted val="0"/>
    <c:plotArea>
      <c:layout>
        <c:manualLayout>
          <c:layoutTarget val="inner"/>
          <c:xMode val="edge"/>
          <c:yMode val="edge"/>
          <c:x val="6.9516518627664142E-2"/>
          <c:y val="0.22178126010522939"/>
          <c:w val="0.87066004732891888"/>
          <c:h val="0.65038418635170603"/>
        </c:manualLayout>
      </c:layout>
      <c:barChart>
        <c:barDir val="col"/>
        <c:grouping val="clustered"/>
        <c:varyColors val="0"/>
        <c:ser>
          <c:idx val="0"/>
          <c:order val="0"/>
          <c:tx>
            <c:strRef>
              <c:f>'59'!$E$43:$F$43</c:f>
              <c:strCache>
                <c:ptCount val="2"/>
                <c:pt idx="1">
                  <c:v>ذكور
Males</c:v>
                </c:pt>
              </c:strCache>
            </c:strRef>
          </c:tx>
          <c:spPr>
            <a:solidFill>
              <a:schemeClr val="accent1"/>
            </a:solidFill>
            <a:scene3d>
              <a:camera prst="orthographicFront"/>
              <a:lightRig rig="threePt" dir="t">
                <a:rot lat="0" lon="0" rev="1200000"/>
              </a:lightRig>
            </a:scene3d>
            <a:sp3d/>
          </c:spPr>
          <c:invertIfNegative val="0"/>
          <c:dLbls>
            <c:dLbl>
              <c:idx val="1"/>
              <c:layout>
                <c:manualLayout>
                  <c:x val="-8.192771395228969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4DC-4D7F-A8A9-6D58F0C5AAA6}"/>
                </c:ext>
              </c:extLst>
            </c:dLbl>
            <c:dLbl>
              <c:idx val="3"/>
              <c:layout>
                <c:manualLayout>
                  <c:x val="-9.558233294433796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4DC-4D7F-A8A9-6D58F0C5AAA6}"/>
                </c:ext>
              </c:extLst>
            </c:dLbl>
            <c:dLbl>
              <c:idx val="5"/>
              <c:layout>
                <c:manualLayout>
                  <c:x val="-6.82730949602414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4DC-4D7F-A8A9-6D58F0C5AAA6}"/>
                </c:ext>
              </c:extLst>
            </c:dLbl>
            <c:dLbl>
              <c:idx val="7"/>
              <c:layout>
                <c:manualLayout>
                  <c:x val="-1.228915709284345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4DC-4D7F-A8A9-6D58F0C5AAA6}"/>
                </c:ext>
              </c:extLst>
            </c:dLbl>
            <c:dLbl>
              <c:idx val="9"/>
              <c:layout>
                <c:manualLayout>
                  <c:x val="-1.3654618992048281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4DC-4D7F-A8A9-6D58F0C5AAA6}"/>
                </c:ext>
              </c:extLst>
            </c:dLbl>
            <c:spPr>
              <a:noFill/>
              <a:ln>
                <a:noFill/>
              </a:ln>
              <a:effectLst/>
            </c:spPr>
            <c:txPr>
              <a:bodyPr/>
              <a:lstStyle/>
              <a:p>
                <a:pPr>
                  <a:defRPr>
                    <a:solidFill>
                      <a:schemeClr val="accent1"/>
                    </a:solidFil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'59'!$G$41:$P$42</c:f>
              <c:multiLvlStrCache>
                <c:ptCount val="10"/>
                <c:lvl>
                  <c:pt idx="0">
                    <c:v>طلاب المدارس
Schools Students</c:v>
                  </c:pt>
                  <c:pt idx="1">
                    <c:v>طلاب الجامعات
University Students</c:v>
                  </c:pt>
                  <c:pt idx="2">
                    <c:v>طلاب المدارس
Schools Students</c:v>
                  </c:pt>
                  <c:pt idx="3">
                    <c:v>طلاب الجامعات
University Students</c:v>
                  </c:pt>
                  <c:pt idx="4">
                    <c:v>طلاب المدارس
Schools Students</c:v>
                  </c:pt>
                  <c:pt idx="5">
                    <c:v>طلاب الجامعات
University Students</c:v>
                  </c:pt>
                  <c:pt idx="6">
                    <c:v>طلاب المدارس
Schools Students</c:v>
                  </c:pt>
                  <c:pt idx="7">
                    <c:v>طلاب الجامعات
University Students</c:v>
                  </c:pt>
                  <c:pt idx="8">
                    <c:v>طلاب المدارس
Schools Students</c:v>
                  </c:pt>
                  <c:pt idx="9">
                    <c:v>طلاب الجامعات
University Students</c:v>
                  </c:pt>
                </c:lvl>
                <c:lvl>
                  <c:pt idx="0">
                    <c:v>2018/2019</c:v>
                  </c:pt>
                  <c:pt idx="2">
                    <c:v>2019/2020</c:v>
                  </c:pt>
                  <c:pt idx="4">
                    <c:v>2020/2021</c:v>
                  </c:pt>
                  <c:pt idx="6">
                    <c:v>2021/2022</c:v>
                  </c:pt>
                  <c:pt idx="8">
                    <c:v>2022/2023</c:v>
                  </c:pt>
                </c:lvl>
              </c:multiLvlStrCache>
            </c:multiLvlStrRef>
          </c:cat>
          <c:val>
            <c:numRef>
              <c:f>'59'!$G$43:$P$43</c:f>
              <c:numCache>
                <c:formatCode>_-* #,##0_-;_-* #,##0\-;_-* "-"??_-;_-@_-</c:formatCode>
                <c:ptCount val="10"/>
                <c:pt idx="0">
                  <c:v>164553</c:v>
                </c:pt>
                <c:pt idx="1">
                  <c:v>10437</c:v>
                </c:pt>
                <c:pt idx="2">
                  <c:v>170191</c:v>
                </c:pt>
                <c:pt idx="3">
                  <c:v>10843</c:v>
                </c:pt>
                <c:pt idx="4">
                  <c:v>169746</c:v>
                </c:pt>
                <c:pt idx="5">
                  <c:v>12857</c:v>
                </c:pt>
                <c:pt idx="6">
                  <c:v>175864</c:v>
                </c:pt>
                <c:pt idx="7">
                  <c:v>14528</c:v>
                </c:pt>
                <c:pt idx="8">
                  <c:v>185363</c:v>
                </c:pt>
                <c:pt idx="9">
                  <c:v>15311</c:v>
                </c:pt>
              </c:numCache>
            </c:numRef>
          </c:val>
          <c:extLst>
            <c:ext xmlns:c16="http://schemas.microsoft.com/office/drawing/2014/chart" uri="{C3380CC4-5D6E-409C-BE32-E72D297353CC}">
              <c16:uniqueId val="{00000005-34DC-4D7F-A8A9-6D58F0C5AAA6}"/>
            </c:ext>
          </c:extLst>
        </c:ser>
        <c:ser>
          <c:idx val="1"/>
          <c:order val="1"/>
          <c:tx>
            <c:strRef>
              <c:f>'59'!$E$44:$F$44</c:f>
              <c:strCache>
                <c:ptCount val="2"/>
                <c:pt idx="1">
                  <c:v>إناث
Females</c:v>
                </c:pt>
              </c:strCache>
            </c:strRef>
          </c:tx>
          <c:spPr>
            <a:solidFill>
              <a:schemeClr val="accent2"/>
            </a:solidFill>
            <a:scene3d>
              <a:camera prst="orthographicFront"/>
              <a:lightRig rig="threePt" dir="t">
                <a:rot lat="0" lon="0" rev="1200000"/>
              </a:lightRig>
            </a:scene3d>
            <a:sp3d/>
          </c:spPr>
          <c:invertIfNegative val="0"/>
          <c:dLbls>
            <c:dLbl>
              <c:idx val="0"/>
              <c:layout>
                <c:manualLayout>
                  <c:x val="1.0923695193638625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4DC-4D7F-A8A9-6D58F0C5AAA6}"/>
                </c:ext>
              </c:extLst>
            </c:dLbl>
            <c:dLbl>
              <c:idx val="2"/>
              <c:layout>
                <c:manualLayout>
                  <c:x val="9.558233294433796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4DC-4D7F-A8A9-6D58F0C5AAA6}"/>
                </c:ext>
              </c:extLst>
            </c:dLbl>
            <c:dLbl>
              <c:idx val="4"/>
              <c:layout>
                <c:manualLayout>
                  <c:x val="9.558233294433796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4DC-4D7F-A8A9-6D58F0C5AAA6}"/>
                </c:ext>
              </c:extLst>
            </c:dLbl>
            <c:dLbl>
              <c:idx val="6"/>
              <c:layout>
                <c:manualLayout>
                  <c:x val="9.558233294433796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4DC-4D7F-A8A9-6D58F0C5AAA6}"/>
                </c:ext>
              </c:extLst>
            </c:dLbl>
            <c:dLbl>
              <c:idx val="8"/>
              <c:layout>
                <c:manualLayout>
                  <c:x val="1.5020080891253109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4DC-4D7F-A8A9-6D58F0C5AAA6}"/>
                </c:ext>
              </c:extLst>
            </c:dLbl>
            <c:spPr>
              <a:noFill/>
              <a:ln>
                <a:noFill/>
              </a:ln>
              <a:effectLst/>
            </c:spPr>
            <c:txPr>
              <a:bodyPr/>
              <a:lstStyle/>
              <a:p>
                <a:pPr>
                  <a:defRPr>
                    <a:solidFill>
                      <a:schemeClr val="accent2"/>
                    </a:solidFil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'59'!$G$41:$P$42</c:f>
              <c:multiLvlStrCache>
                <c:ptCount val="10"/>
                <c:lvl>
                  <c:pt idx="0">
                    <c:v>طلاب المدارس
Schools Students</c:v>
                  </c:pt>
                  <c:pt idx="1">
                    <c:v>طلاب الجامعات
University Students</c:v>
                  </c:pt>
                  <c:pt idx="2">
                    <c:v>طلاب المدارس
Schools Students</c:v>
                  </c:pt>
                  <c:pt idx="3">
                    <c:v>طلاب الجامعات
University Students</c:v>
                  </c:pt>
                  <c:pt idx="4">
                    <c:v>طلاب المدارس
Schools Students</c:v>
                  </c:pt>
                  <c:pt idx="5">
                    <c:v>طلاب الجامعات
University Students</c:v>
                  </c:pt>
                  <c:pt idx="6">
                    <c:v>طلاب المدارس
Schools Students</c:v>
                  </c:pt>
                  <c:pt idx="7">
                    <c:v>طلاب الجامعات
University Students</c:v>
                  </c:pt>
                  <c:pt idx="8">
                    <c:v>طلاب المدارس
Schools Students</c:v>
                  </c:pt>
                  <c:pt idx="9">
                    <c:v>طلاب الجامعات
University Students</c:v>
                  </c:pt>
                </c:lvl>
                <c:lvl>
                  <c:pt idx="0">
                    <c:v>2018/2019</c:v>
                  </c:pt>
                  <c:pt idx="2">
                    <c:v>2019/2020</c:v>
                  </c:pt>
                  <c:pt idx="4">
                    <c:v>2020/2021</c:v>
                  </c:pt>
                  <c:pt idx="6">
                    <c:v>2021/2022</c:v>
                  </c:pt>
                  <c:pt idx="8">
                    <c:v>2022/2023</c:v>
                  </c:pt>
                </c:lvl>
              </c:multiLvlStrCache>
            </c:multiLvlStrRef>
          </c:cat>
          <c:val>
            <c:numRef>
              <c:f>'59'!$G$44:$P$44</c:f>
              <c:numCache>
                <c:formatCode>_-* #,##0_-;_-* #,##0\-;_-* "-"??_-;_-@_-</c:formatCode>
                <c:ptCount val="10"/>
                <c:pt idx="0">
                  <c:v>157016</c:v>
                </c:pt>
                <c:pt idx="1">
                  <c:v>24807</c:v>
                </c:pt>
                <c:pt idx="2">
                  <c:v>162467</c:v>
                </c:pt>
                <c:pt idx="3">
                  <c:v>26269</c:v>
                </c:pt>
                <c:pt idx="4">
                  <c:v>161805</c:v>
                </c:pt>
                <c:pt idx="5">
                  <c:v>28568</c:v>
                </c:pt>
                <c:pt idx="6">
                  <c:v>167508</c:v>
                </c:pt>
                <c:pt idx="7">
                  <c:v>29973</c:v>
                </c:pt>
                <c:pt idx="8">
                  <c:v>176984</c:v>
                </c:pt>
                <c:pt idx="9">
                  <c:v>31321</c:v>
                </c:pt>
              </c:numCache>
            </c:numRef>
          </c:val>
          <c:extLst>
            <c:ext xmlns:c16="http://schemas.microsoft.com/office/drawing/2014/chart" uri="{C3380CC4-5D6E-409C-BE32-E72D297353CC}">
              <c16:uniqueId val="{0000000B-34DC-4D7F-A8A9-6D58F0C5AAA6}"/>
            </c:ext>
          </c:extLst>
        </c:ser>
        <c:dLbls>
          <c:dLblPos val="outEnd"/>
          <c:showLegendKey val="0"/>
          <c:showVal val="1"/>
          <c:showCatName val="0"/>
          <c:showSerName val="0"/>
          <c:showPercent val="0"/>
          <c:showBubbleSize val="0"/>
        </c:dLbls>
        <c:gapWidth val="150"/>
        <c:axId val="139784960"/>
        <c:axId val="139786496"/>
      </c:barChart>
      <c:catAx>
        <c:axId val="139784960"/>
        <c:scaling>
          <c:orientation val="minMax"/>
        </c:scaling>
        <c:delete val="0"/>
        <c:axPos val="b"/>
        <c:majorGridlines>
          <c:spPr>
            <a:ln w="3175">
              <a:solidFill>
                <a:schemeClr val="bg1">
                  <a:lumMod val="85000"/>
                </a:schemeClr>
              </a:solidFill>
            </a:ln>
          </c:spPr>
        </c:majorGridlines>
        <c:numFmt formatCode="General" sourceLinked="1"/>
        <c:majorTickMark val="out"/>
        <c:minorTickMark val="none"/>
        <c:tickLblPos val="nextTo"/>
        <c:txPr>
          <a:bodyPr rot="0" vert="horz"/>
          <a:lstStyle/>
          <a:p>
            <a:pPr rtl="0">
              <a:defRPr sz="950" b="0" i="0" u="none" strike="noStrike" baseline="0">
                <a:solidFill>
                  <a:srgbClr val="000000"/>
                </a:solidFill>
                <a:latin typeface="Arial" pitchFamily="34" charset="0"/>
                <a:ea typeface="Arial"/>
                <a:cs typeface="Arial" pitchFamily="34" charset="0"/>
              </a:defRPr>
            </a:pPr>
            <a:endParaRPr lang="en-US"/>
          </a:p>
        </c:txPr>
        <c:crossAx val="139786496"/>
        <c:crosses val="autoZero"/>
        <c:auto val="1"/>
        <c:lblAlgn val="ctr"/>
        <c:lblOffset val="100"/>
        <c:noMultiLvlLbl val="0"/>
      </c:catAx>
      <c:valAx>
        <c:axId val="139786496"/>
        <c:scaling>
          <c:orientation val="minMax"/>
        </c:scaling>
        <c:delete val="0"/>
        <c:axPos val="l"/>
        <c:majorGridlines>
          <c:spPr>
            <a:ln w="3175">
              <a:solidFill>
                <a:schemeClr val="bg1">
                  <a:lumMod val="85000"/>
                </a:schemeClr>
              </a:solidFill>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Arial" pitchFamily="34" charset="0"/>
                <a:ea typeface="Calibri"/>
                <a:cs typeface="Arial" pitchFamily="34" charset="0"/>
              </a:defRPr>
            </a:pPr>
            <a:endParaRPr lang="en-US"/>
          </a:p>
        </c:txPr>
        <c:crossAx val="139784960"/>
        <c:crosses val="autoZero"/>
        <c:crossBetween val="between"/>
      </c:valAx>
      <c:spPr>
        <a:solidFill>
          <a:srgbClr val="FBFBFB"/>
        </a:solidFill>
      </c:spPr>
    </c:plotArea>
    <c:legend>
      <c:legendPos val="r"/>
      <c:layout>
        <c:manualLayout>
          <c:xMode val="edge"/>
          <c:yMode val="edge"/>
          <c:x val="0.68073403473481786"/>
          <c:y val="0.14653955417389641"/>
          <c:w val="0.29679987684795373"/>
          <c:h val="7.5656554772686069E-2"/>
        </c:manualLayout>
      </c:layout>
      <c:overlay val="0"/>
      <c:txPr>
        <a:bodyPr/>
        <a:lstStyle/>
        <a:p>
          <a:pPr>
            <a:defRPr sz="100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Sakkal Majalla" panose="02000000000000000000" pitchFamily="2" charset="-78"/>
                <a:cs typeface="Sakkal Majalla" panose="02000000000000000000" pitchFamily="2" charset="-78"/>
              </a:rPr>
              <a:t>الطلاب والمدرسون حسب نوع التعليم</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AND TEACHERS BY TYPE OF EDUCATION</a:t>
            </a:r>
            <a:endParaRPr lang="en-US" sz="1200" b="1" i="0" u="none" strike="noStrike" baseline="0">
              <a:solidFill>
                <a:srgbClr val="000000"/>
              </a:solidFill>
              <a:effectLst/>
              <a:latin typeface="Arial"/>
              <a:cs typeface="Arial"/>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effectLst/>
                <a:latin typeface="Arial"/>
                <a:cs typeface="Arial"/>
              </a:rPr>
              <a:t>2022/2023</a:t>
            </a:r>
            <a:endParaRPr lang="en-US" sz="1200" b="1" i="0" u="none" strike="noStrike" baseline="0">
              <a:effectLst/>
              <a:latin typeface="Arial" panose="020B0604020202020204" pitchFamily="34" charset="0"/>
              <a:cs typeface="Arial" panose="020B0604020202020204" pitchFamily="34" charset="0"/>
            </a:endParaRPr>
          </a:p>
        </c:rich>
      </c:tx>
      <c:layout>
        <c:manualLayout>
          <c:xMode val="edge"/>
          <c:yMode val="edge"/>
          <c:x val="0.31574790433853478"/>
          <c:y val="3.1192674723252749E-2"/>
        </c:manualLayout>
      </c:layout>
      <c:overlay val="0"/>
    </c:title>
    <c:autoTitleDeleted val="0"/>
    <c:plotArea>
      <c:layout>
        <c:manualLayout>
          <c:layoutTarget val="inner"/>
          <c:xMode val="edge"/>
          <c:yMode val="edge"/>
          <c:x val="7.0514881051701797E-2"/>
          <c:y val="0.18663750397493883"/>
          <c:w val="0.86177140608619673"/>
          <c:h val="0.65618176060016564"/>
        </c:manualLayout>
      </c:layout>
      <c:barChart>
        <c:barDir val="col"/>
        <c:grouping val="clustered"/>
        <c:varyColors val="0"/>
        <c:ser>
          <c:idx val="0"/>
          <c:order val="0"/>
          <c:tx>
            <c:strRef>
              <c:f>'61'!$B$28</c:f>
              <c:strCache>
                <c:ptCount val="1"/>
                <c:pt idx="0">
                  <c:v>المدرسون
Teachers</c:v>
                </c:pt>
              </c:strCache>
            </c:strRef>
          </c:tx>
          <c:spPr>
            <a:solidFill>
              <a:schemeClr val="accent5">
                <a:lumMod val="60000"/>
                <a:lumOff val="40000"/>
              </a:schemeClr>
            </a:solidFill>
            <a:scene3d>
              <a:camera prst="orthographicFront"/>
              <a:lightRig rig="threePt" dir="t">
                <a:rot lat="0" lon="0" rev="1200000"/>
              </a:lightRig>
            </a:scene3d>
            <a:sp3d/>
          </c:spPr>
          <c:invertIfNegative val="0"/>
          <c:dLbls>
            <c:spPr>
              <a:noFill/>
              <a:ln>
                <a:noFill/>
              </a:ln>
              <a:effectLst/>
            </c:spPr>
            <c:txPr>
              <a:bodyPr/>
              <a:lstStyle/>
              <a:p>
                <a:pPr>
                  <a:defRPr sz="1100" b="1" i="0" baseline="0">
                    <a:solidFill>
                      <a:schemeClr val="accent5"/>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'61'!$C$26:$D$26</c:f>
              <c:strCache>
                <c:ptCount val="2"/>
                <c:pt idx="0">
                  <c:v>المدارس الحكومية
Covernment Schools</c:v>
                </c:pt>
                <c:pt idx="1">
                  <c:v>المدارس الخاصة
Private Schools</c:v>
                </c:pt>
              </c:strCache>
            </c:strRef>
          </c:cat>
          <c:val>
            <c:numRef>
              <c:f>'61'!$C$28:$D$28</c:f>
              <c:numCache>
                <c:formatCode>#,##0</c:formatCode>
                <c:ptCount val="2"/>
                <c:pt idx="0">
                  <c:v>14303</c:v>
                </c:pt>
                <c:pt idx="1">
                  <c:v>14789</c:v>
                </c:pt>
              </c:numCache>
            </c:numRef>
          </c:val>
          <c:extLst>
            <c:ext xmlns:c16="http://schemas.microsoft.com/office/drawing/2014/chart" uri="{C3380CC4-5D6E-409C-BE32-E72D297353CC}">
              <c16:uniqueId val="{00000000-7909-4B4E-BF2C-F73F04C031BC}"/>
            </c:ext>
          </c:extLst>
        </c:ser>
        <c:ser>
          <c:idx val="1"/>
          <c:order val="1"/>
          <c:tx>
            <c:strRef>
              <c:f>'61'!$B$27</c:f>
              <c:strCache>
                <c:ptCount val="1"/>
                <c:pt idx="0">
                  <c:v>الطلاب
Students</c:v>
                </c:pt>
              </c:strCache>
            </c:strRef>
          </c:tx>
          <c:spPr>
            <a:solidFill>
              <a:schemeClr val="accent6">
                <a:lumMod val="40000"/>
                <a:lumOff val="60000"/>
              </a:schemeClr>
            </a:solidFill>
            <a:scene3d>
              <a:camera prst="orthographicFront"/>
              <a:lightRig rig="threePt" dir="t">
                <a:rot lat="0" lon="0" rev="1200000"/>
              </a:lightRig>
            </a:scene3d>
            <a:sp3d/>
          </c:spPr>
          <c:invertIfNegative val="0"/>
          <c:dLbls>
            <c:spPr>
              <a:noFill/>
              <a:ln>
                <a:noFill/>
              </a:ln>
              <a:effectLst/>
            </c:spPr>
            <c:txPr>
              <a:bodyPr/>
              <a:lstStyle/>
              <a:p>
                <a:pPr>
                  <a:defRPr sz="1100" b="1" i="0" baseline="0">
                    <a:solidFill>
                      <a:schemeClr val="accent6"/>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'61'!$C$26:$D$26</c:f>
              <c:strCache>
                <c:ptCount val="2"/>
                <c:pt idx="0">
                  <c:v>المدارس الحكومية
Covernment Schools</c:v>
                </c:pt>
                <c:pt idx="1">
                  <c:v>المدارس الخاصة
Private Schools</c:v>
                </c:pt>
              </c:strCache>
            </c:strRef>
          </c:cat>
          <c:val>
            <c:numRef>
              <c:f>'61'!$C$27:$D$27</c:f>
              <c:numCache>
                <c:formatCode>#,##0</c:formatCode>
                <c:ptCount val="2"/>
                <c:pt idx="0">
                  <c:v>132178</c:v>
                </c:pt>
                <c:pt idx="1">
                  <c:v>230169</c:v>
                </c:pt>
              </c:numCache>
            </c:numRef>
          </c:val>
          <c:extLst>
            <c:ext xmlns:c16="http://schemas.microsoft.com/office/drawing/2014/chart" uri="{C3380CC4-5D6E-409C-BE32-E72D297353CC}">
              <c16:uniqueId val="{00000001-7909-4B4E-BF2C-F73F04C031BC}"/>
            </c:ext>
          </c:extLst>
        </c:ser>
        <c:dLbls>
          <c:showLegendKey val="0"/>
          <c:showVal val="0"/>
          <c:showCatName val="0"/>
          <c:showSerName val="0"/>
          <c:showPercent val="0"/>
          <c:showBubbleSize val="0"/>
        </c:dLbls>
        <c:gapWidth val="212"/>
        <c:overlap val="-3"/>
        <c:axId val="146610048"/>
        <c:axId val="146624512"/>
      </c:barChart>
      <c:catAx>
        <c:axId val="146610048"/>
        <c:scaling>
          <c:orientation val="minMax"/>
        </c:scaling>
        <c:delete val="0"/>
        <c:axPos val="b"/>
        <c:majorGridlines>
          <c:spPr>
            <a:ln w="12700">
              <a:solidFill>
                <a:srgbClr val="E3E3E3"/>
              </a:solidFill>
              <a:prstDash val="solid"/>
            </a:ln>
          </c:spPr>
        </c:majorGridlines>
        <c:title>
          <c:tx>
            <c:rich>
              <a:bodyPr/>
              <a:lstStyle/>
              <a:p>
                <a:pPr>
                  <a:defRPr sz="1200" b="0" i="0" u="none" strike="noStrike" baseline="0">
                    <a:solidFill>
                      <a:srgbClr val="000000"/>
                    </a:solidFill>
                    <a:latin typeface="Arial" pitchFamily="34" charset="0"/>
                    <a:ea typeface="Calibri"/>
                    <a:cs typeface="Arial" pitchFamily="34" charset="0"/>
                  </a:defRPr>
                </a:pPr>
                <a:r>
                  <a:rPr lang="en-US" sz="1050" b="1" i="0" u="none" strike="noStrike" baseline="0">
                    <a:solidFill>
                      <a:srgbClr val="000000"/>
                    </a:solidFill>
                    <a:latin typeface="Arial" pitchFamily="34" charset="0"/>
                    <a:cs typeface="Arial" pitchFamily="34" charset="0"/>
                  </a:rPr>
                  <a:t>SCHOOLS </a:t>
                </a:r>
                <a:r>
                  <a:rPr lang="en-US" sz="1200" b="1" i="0" u="none" strike="noStrike" baseline="0">
                    <a:solidFill>
                      <a:srgbClr val="000000"/>
                    </a:solidFill>
                    <a:latin typeface="Arial" pitchFamily="34" charset="0"/>
                    <a:cs typeface="Arial" pitchFamily="34" charset="0"/>
                  </a:rPr>
                  <a:t>المدارس </a:t>
                </a:r>
                <a:endParaRPr lang="en-US" sz="1200">
                  <a:latin typeface="Arial" pitchFamily="34" charset="0"/>
                  <a:cs typeface="Arial" pitchFamily="34" charset="0"/>
                </a:endParaRPr>
              </a:p>
            </c:rich>
          </c:tx>
          <c:layout>
            <c:manualLayout>
              <c:xMode val="edge"/>
              <c:yMode val="edge"/>
              <c:x val="0.4766094084393297"/>
              <c:y val="0.94193223499644707"/>
            </c:manualLayout>
          </c:layout>
          <c:overlay val="0"/>
        </c:title>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46624512"/>
        <c:crosses val="autoZero"/>
        <c:auto val="1"/>
        <c:lblAlgn val="ctr"/>
        <c:lblOffset val="100"/>
        <c:noMultiLvlLbl val="0"/>
      </c:catAx>
      <c:valAx>
        <c:axId val="146624512"/>
        <c:scaling>
          <c:orientation val="minMax"/>
        </c:scaling>
        <c:delete val="0"/>
        <c:axPos val="l"/>
        <c:majorGridlines>
          <c:spPr>
            <a:ln w="12700">
              <a:solidFill>
                <a:srgbClr val="E3E3E3"/>
              </a:solidFill>
              <a:prstDash val="solid"/>
            </a:ln>
          </c:spPr>
        </c:majorGridlines>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146610048"/>
        <c:crosses val="autoZero"/>
        <c:crossBetween val="between"/>
      </c:valAx>
    </c:plotArea>
    <c:legend>
      <c:legendPos val="r"/>
      <c:layout>
        <c:manualLayout>
          <c:xMode val="edge"/>
          <c:yMode val="edge"/>
          <c:x val="0.12839642519924455"/>
          <c:y val="0.18001706036745407"/>
          <c:w val="0.35119432759172736"/>
          <c:h val="0.1173769710711047"/>
        </c:manualLayout>
      </c:layout>
      <c:overlay val="0"/>
      <c:txPr>
        <a:bodyPr/>
        <a:lstStyle/>
        <a:p>
          <a:pPr>
            <a:defRPr sz="100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Sakkal Majalla" panose="02000000000000000000" pitchFamily="2" charset="-78"/>
                <a:cs typeface="Sakkal Majalla" panose="02000000000000000000" pitchFamily="2" charset="-78"/>
              </a:rPr>
              <a:t>الطلاب</a:t>
            </a:r>
            <a:r>
              <a:rPr lang="en-US" sz="1600" b="1" i="0" u="none" strike="noStrike" baseline="0">
                <a:solidFill>
                  <a:srgbClr val="000000"/>
                </a:solidFill>
                <a:latin typeface="Sakkal Majalla" panose="02000000000000000000" pitchFamily="2" charset="-78"/>
                <a:cs typeface="Sakkal Majalla" panose="02000000000000000000" pitchFamily="2" charset="-78"/>
              </a:rPr>
              <a:t> </a:t>
            </a:r>
            <a:r>
              <a:rPr lang="ar-QA" sz="1600" b="1" i="0" u="none" strike="noStrike" baseline="0">
                <a:solidFill>
                  <a:srgbClr val="000000"/>
                </a:solidFill>
                <a:latin typeface="Sakkal Majalla" panose="02000000000000000000" pitchFamily="2" charset="-78"/>
                <a:cs typeface="Sakkal Majalla" panose="02000000000000000000" pitchFamily="2" charset="-78"/>
              </a:rPr>
              <a:t>حسب النوع والجنسية ونوع التعليم </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BY GENDER, NATIONALITY AND TYPE OF EDUCATION</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2022/2023</a:t>
            </a:r>
          </a:p>
        </c:rich>
      </c:tx>
      <c:overlay val="0"/>
    </c:title>
    <c:autoTitleDeleted val="0"/>
    <c:plotArea>
      <c:layout>
        <c:manualLayout>
          <c:layoutTarget val="inner"/>
          <c:xMode val="edge"/>
          <c:yMode val="edge"/>
          <c:x val="8.3830838076661543E-2"/>
          <c:y val="0.16388369036288047"/>
          <c:w val="0.85627287082106529"/>
          <c:h val="0.66036811332649725"/>
        </c:manualLayout>
      </c:layout>
      <c:barChart>
        <c:barDir val="col"/>
        <c:grouping val="clustered"/>
        <c:varyColors val="0"/>
        <c:ser>
          <c:idx val="0"/>
          <c:order val="0"/>
          <c:tx>
            <c:strRef>
              <c:f>'62'!$B$28</c:f>
              <c:strCache>
                <c:ptCount val="1"/>
                <c:pt idx="0">
                  <c:v>ذكور Males</c:v>
                </c:pt>
              </c:strCache>
            </c:strRef>
          </c:tx>
          <c:spPr>
            <a:solidFill>
              <a:schemeClr val="accent1"/>
            </a:solidFill>
            <a:scene3d>
              <a:camera prst="orthographicFront"/>
              <a:lightRig rig="threePt" dir="t">
                <a:rot lat="0" lon="0" rev="1200000"/>
              </a:lightRig>
            </a:scene3d>
            <a:sp3d/>
          </c:spPr>
          <c:invertIfNegative val="0"/>
          <c:dLbls>
            <c:numFmt formatCode="#,##0" sourceLinked="0"/>
            <c:spPr>
              <a:solidFill>
                <a:schemeClr val="bg1"/>
              </a:solidFill>
            </c:spPr>
            <c:txPr>
              <a:bodyPr/>
              <a:lstStyle/>
              <a:p>
                <a:pPr>
                  <a:defRPr sz="1000" b="1" i="0" u="none" strike="noStrike" baseline="0">
                    <a:solidFill>
                      <a:schemeClr val="accent1"/>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'62'!$C$26:$F$27</c:f>
              <c:multiLvlStrCache>
                <c:ptCount val="4"/>
                <c:lvl>
                  <c:pt idx="0">
                    <c:v>قطريون
Qataris</c:v>
                  </c:pt>
                  <c:pt idx="1">
                    <c:v>غير قطريين
Non-Qataris</c:v>
                  </c:pt>
                  <c:pt idx="2">
                    <c:v>قطريون
Qataris</c:v>
                  </c:pt>
                  <c:pt idx="3">
                    <c:v>غير قطريين
Non-Qataris</c:v>
                  </c:pt>
                </c:lvl>
                <c:lvl>
                  <c:pt idx="0">
                    <c:v>المدارس الحكومية
Covernment Schools</c:v>
                  </c:pt>
                  <c:pt idx="2">
                    <c:v>المدارس الخاصة
Private Schools</c:v>
                  </c:pt>
                </c:lvl>
              </c:multiLvlStrCache>
            </c:multiLvlStrRef>
          </c:cat>
          <c:val>
            <c:numRef>
              <c:f>'62'!$C$28:$F$28</c:f>
              <c:numCache>
                <c:formatCode>#,##0</c:formatCode>
                <c:ptCount val="4"/>
                <c:pt idx="0">
                  <c:v>29612</c:v>
                </c:pt>
                <c:pt idx="1">
                  <c:v>33990</c:v>
                </c:pt>
                <c:pt idx="2">
                  <c:v>27824</c:v>
                </c:pt>
                <c:pt idx="3">
                  <c:v>93937</c:v>
                </c:pt>
              </c:numCache>
            </c:numRef>
          </c:val>
          <c:extLst>
            <c:ext xmlns:c16="http://schemas.microsoft.com/office/drawing/2014/chart" uri="{C3380CC4-5D6E-409C-BE32-E72D297353CC}">
              <c16:uniqueId val="{00000000-5F52-4357-B08A-91E2B0B25769}"/>
            </c:ext>
          </c:extLst>
        </c:ser>
        <c:ser>
          <c:idx val="1"/>
          <c:order val="1"/>
          <c:tx>
            <c:strRef>
              <c:f>'62'!$B$29</c:f>
              <c:strCache>
                <c:ptCount val="1"/>
                <c:pt idx="0">
                  <c:v>إناث Females</c:v>
                </c:pt>
              </c:strCache>
            </c:strRef>
          </c:tx>
          <c:spPr>
            <a:solidFill>
              <a:schemeClr val="accent2"/>
            </a:solidFill>
            <a:scene3d>
              <a:camera prst="orthographicFront"/>
              <a:lightRig rig="threePt" dir="t">
                <a:rot lat="0" lon="0" rev="1200000"/>
              </a:lightRig>
            </a:scene3d>
            <a:sp3d/>
          </c:spPr>
          <c:invertIfNegative val="0"/>
          <c:dLbls>
            <c:numFmt formatCode="#,##0" sourceLinked="0"/>
            <c:spPr>
              <a:noFill/>
              <a:ln>
                <a:noFill/>
              </a:ln>
              <a:effectLst/>
            </c:spPr>
            <c:txPr>
              <a:bodyPr/>
              <a:lstStyle/>
              <a:p>
                <a:pPr>
                  <a:defRPr sz="1000" b="1" i="0" u="none" strike="noStrike" baseline="0">
                    <a:solidFill>
                      <a:schemeClr val="accent2"/>
                    </a:solidFill>
                    <a:latin typeface="Arial" pitchFamily="34" charset="0"/>
                    <a:ea typeface="Calibri"/>
                    <a:cs typeface="Arial"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'62'!$C$26:$F$27</c:f>
              <c:multiLvlStrCache>
                <c:ptCount val="4"/>
                <c:lvl>
                  <c:pt idx="0">
                    <c:v>قطريون
Qataris</c:v>
                  </c:pt>
                  <c:pt idx="1">
                    <c:v>غير قطريين
Non-Qataris</c:v>
                  </c:pt>
                  <c:pt idx="2">
                    <c:v>قطريون
Qataris</c:v>
                  </c:pt>
                  <c:pt idx="3">
                    <c:v>غير قطريين
Non-Qataris</c:v>
                  </c:pt>
                </c:lvl>
                <c:lvl>
                  <c:pt idx="0">
                    <c:v>المدارس الحكومية
Covernment Schools</c:v>
                  </c:pt>
                  <c:pt idx="2">
                    <c:v>المدارس الخاصة
Private Schools</c:v>
                  </c:pt>
                </c:lvl>
              </c:multiLvlStrCache>
            </c:multiLvlStrRef>
          </c:cat>
          <c:val>
            <c:numRef>
              <c:f>'62'!$C$29:$F$29</c:f>
              <c:numCache>
                <c:formatCode>#,##0</c:formatCode>
                <c:ptCount val="4"/>
                <c:pt idx="0">
                  <c:v>34310</c:v>
                </c:pt>
                <c:pt idx="1">
                  <c:v>34266</c:v>
                </c:pt>
                <c:pt idx="2">
                  <c:v>20888</c:v>
                </c:pt>
                <c:pt idx="3">
                  <c:v>87520</c:v>
                </c:pt>
              </c:numCache>
            </c:numRef>
          </c:val>
          <c:extLst>
            <c:ext xmlns:c16="http://schemas.microsoft.com/office/drawing/2014/chart" uri="{C3380CC4-5D6E-409C-BE32-E72D297353CC}">
              <c16:uniqueId val="{00000001-5F52-4357-B08A-91E2B0B25769}"/>
            </c:ext>
          </c:extLst>
        </c:ser>
        <c:dLbls>
          <c:showLegendKey val="0"/>
          <c:showVal val="0"/>
          <c:showCatName val="0"/>
          <c:showSerName val="0"/>
          <c:showPercent val="0"/>
          <c:showBubbleSize val="0"/>
        </c:dLbls>
        <c:gapWidth val="150"/>
        <c:axId val="146402304"/>
        <c:axId val="146404096"/>
      </c:barChart>
      <c:catAx>
        <c:axId val="146402304"/>
        <c:scaling>
          <c:orientation val="minMax"/>
        </c:scaling>
        <c:delete val="0"/>
        <c:axPos val="b"/>
        <c:majorGridlines>
          <c:spPr>
            <a:ln w="12700">
              <a:solidFill>
                <a:srgbClr val="E3E3E3"/>
              </a:solidFill>
              <a:prstDash val="solid"/>
            </a:ln>
          </c:spPr>
        </c:majorGridlines>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46404096"/>
        <c:crosses val="autoZero"/>
        <c:auto val="1"/>
        <c:lblAlgn val="ctr"/>
        <c:lblOffset val="100"/>
        <c:noMultiLvlLbl val="0"/>
      </c:catAx>
      <c:valAx>
        <c:axId val="146404096"/>
        <c:scaling>
          <c:orientation val="minMax"/>
        </c:scaling>
        <c:delete val="0"/>
        <c:axPos val="l"/>
        <c:majorGridlines>
          <c:spPr>
            <a:ln w="12700">
              <a:solidFill>
                <a:srgbClr val="E3E3E3"/>
              </a:solidFill>
              <a:prstDash val="solid"/>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146402304"/>
        <c:crosses val="autoZero"/>
        <c:crossBetween val="between"/>
      </c:valAx>
      <c:spPr>
        <a:solidFill>
          <a:srgbClr val="FBFBFB"/>
        </a:solidFill>
        <a:ln>
          <a:noFill/>
        </a:ln>
      </c:spPr>
    </c:plotArea>
    <c:legend>
      <c:legendPos val="r"/>
      <c:layout>
        <c:manualLayout>
          <c:xMode val="edge"/>
          <c:yMode val="edge"/>
          <c:x val="0.63096757920377877"/>
          <c:y val="9.950836614173228E-2"/>
          <c:w val="0.36369092281144066"/>
          <c:h val="6.4006370414366034E-2"/>
        </c:manualLayout>
      </c:layout>
      <c:overlay val="0"/>
      <c:txPr>
        <a:bodyPr/>
        <a:lstStyle/>
        <a:p>
          <a:pPr>
            <a:defRPr sz="1050" b="1" i="0" u="none" strike="noStrike" baseline="0">
              <a:solidFill>
                <a:srgbClr val="000000"/>
              </a:solidFill>
              <a:latin typeface="Arial" pitchFamily="34" charset="0"/>
              <a:ea typeface="Calibri"/>
              <a:cs typeface="Arial" pitchFamily="34" charset="0"/>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0"/>
    </mc:Choice>
    <mc:Fallback>
      <c:style val="30"/>
    </mc:Fallback>
  </mc:AlternateContent>
  <c:chart>
    <c:title>
      <c:tx>
        <c:rich>
          <a:bodyPr/>
          <a:lstStyle/>
          <a:p>
            <a:pPr>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Sakkal Majalla" panose="02000000000000000000" pitchFamily="2" charset="-78"/>
                <a:cs typeface="Sakkal Majalla" panose="02000000000000000000" pitchFamily="2" charset="-78"/>
              </a:rPr>
              <a:t>الطلاب</a:t>
            </a:r>
            <a:r>
              <a:rPr lang="en-US" sz="1600" b="1" i="0" u="none" strike="noStrike" baseline="0">
                <a:solidFill>
                  <a:srgbClr val="000000"/>
                </a:solidFill>
                <a:latin typeface="Sakkal Majalla" panose="02000000000000000000" pitchFamily="2" charset="-78"/>
                <a:cs typeface="Sakkal Majalla" panose="02000000000000000000" pitchFamily="2" charset="-78"/>
              </a:rPr>
              <a:t> </a:t>
            </a:r>
            <a:r>
              <a:rPr lang="ar-QA" sz="1600" b="1" i="0" u="none" strike="noStrike" baseline="0">
                <a:solidFill>
                  <a:srgbClr val="000000"/>
                </a:solidFill>
                <a:latin typeface="Sakkal Majalla" panose="02000000000000000000" pitchFamily="2" charset="-78"/>
                <a:cs typeface="Sakkal Majalla" panose="02000000000000000000" pitchFamily="2" charset="-78"/>
              </a:rPr>
              <a:t>حسب النوع والجنسية والمرحلة التعليمية </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BY GENDER, NATIONALITY AND LEVEL OF EDUCATION</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2022/2023</a:t>
            </a:r>
          </a:p>
        </c:rich>
      </c:tx>
      <c:overlay val="0"/>
    </c:title>
    <c:autoTitleDeleted val="0"/>
    <c:plotArea>
      <c:layout>
        <c:manualLayout>
          <c:layoutTarget val="inner"/>
          <c:xMode val="edge"/>
          <c:yMode val="edge"/>
          <c:x val="7.46033857506746E-2"/>
          <c:y val="0.1846762060271539"/>
          <c:w val="0.86450892609353425"/>
          <c:h val="0.65618176060016564"/>
        </c:manualLayout>
      </c:layout>
      <c:barChart>
        <c:barDir val="col"/>
        <c:grouping val="clustered"/>
        <c:varyColors val="0"/>
        <c:ser>
          <c:idx val="0"/>
          <c:order val="0"/>
          <c:tx>
            <c:strRef>
              <c:f>'62'!$B$34</c:f>
              <c:strCache>
                <c:ptCount val="1"/>
                <c:pt idx="0">
                  <c:v>ذكور Males</c:v>
                </c:pt>
              </c:strCache>
            </c:strRef>
          </c:tx>
          <c:spPr>
            <a:solidFill>
              <a:schemeClr val="accent1"/>
            </a:solidFill>
            <a:scene3d>
              <a:camera prst="orthographicFront"/>
              <a:lightRig rig="threePt" dir="t">
                <a:rot lat="0" lon="0" rev="1200000"/>
              </a:lightRig>
            </a:scene3d>
            <a:sp3d/>
          </c:spPr>
          <c:invertIfNegative val="0"/>
          <c:dLbls>
            <c:numFmt formatCode="#,##0" sourceLinked="0"/>
            <c:spPr>
              <a:noFill/>
              <a:ln>
                <a:noFill/>
              </a:ln>
              <a:effectLst/>
            </c:spPr>
            <c:txPr>
              <a:bodyPr/>
              <a:lstStyle/>
              <a:p>
                <a:pPr>
                  <a:defRPr b="1" baseline="0">
                    <a:solidFill>
                      <a:schemeClr val="tx2"/>
                    </a:solidFill>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'62'!$C$32:$J$33</c:f>
              <c:multiLvlStrCache>
                <c:ptCount val="8"/>
                <c:lvl>
                  <c:pt idx="0">
                    <c:v>قطريون
Qataris</c:v>
                  </c:pt>
                  <c:pt idx="1">
                    <c:v>غير قطريين
Non-Qataris</c:v>
                  </c:pt>
                  <c:pt idx="2">
                    <c:v>قطريون
Qataris</c:v>
                  </c:pt>
                  <c:pt idx="3">
                    <c:v>غير قطريين
Non-Qataris</c:v>
                  </c:pt>
                  <c:pt idx="4">
                    <c:v>قطريون
Qataris</c:v>
                  </c:pt>
                  <c:pt idx="5">
                    <c:v>غير قطريين
Non-Qataris</c:v>
                  </c:pt>
                  <c:pt idx="6">
                    <c:v>قطريون
Qataris</c:v>
                  </c:pt>
                  <c:pt idx="7">
                    <c:v>غير قطريين
Non-Qataris</c:v>
                  </c:pt>
                </c:lvl>
                <c:lvl>
                  <c:pt idx="0">
                    <c:v>رياض الأطفال
Pre-primary</c:v>
                  </c:pt>
                  <c:pt idx="2">
                    <c:v> الإبتدائية
Primary</c:v>
                  </c:pt>
                  <c:pt idx="4">
                    <c:v>الإعدادية
Preparatory</c:v>
                  </c:pt>
                  <c:pt idx="6">
                    <c:v>الثانوية 
 Secondary</c:v>
                  </c:pt>
                </c:lvl>
              </c:multiLvlStrCache>
            </c:multiLvlStrRef>
          </c:cat>
          <c:val>
            <c:numRef>
              <c:f>'62'!$C$34:$J$34</c:f>
              <c:numCache>
                <c:formatCode>#,##0</c:formatCode>
                <c:ptCount val="8"/>
                <c:pt idx="0">
                  <c:v>9483</c:v>
                </c:pt>
                <c:pt idx="1">
                  <c:v>18746</c:v>
                </c:pt>
                <c:pt idx="2">
                  <c:v>24283</c:v>
                </c:pt>
                <c:pt idx="3">
                  <c:v>63119</c:v>
                </c:pt>
                <c:pt idx="4">
                  <c:v>12068</c:v>
                </c:pt>
                <c:pt idx="5">
                  <c:v>26039</c:v>
                </c:pt>
                <c:pt idx="6">
                  <c:v>11602</c:v>
                </c:pt>
                <c:pt idx="7">
                  <c:v>20023</c:v>
                </c:pt>
              </c:numCache>
            </c:numRef>
          </c:val>
          <c:extLst>
            <c:ext xmlns:c16="http://schemas.microsoft.com/office/drawing/2014/chart" uri="{C3380CC4-5D6E-409C-BE32-E72D297353CC}">
              <c16:uniqueId val="{00000000-3B10-43CF-B49B-AECCA8716D8A}"/>
            </c:ext>
          </c:extLst>
        </c:ser>
        <c:ser>
          <c:idx val="1"/>
          <c:order val="1"/>
          <c:tx>
            <c:strRef>
              <c:f>'62'!$B$35</c:f>
              <c:strCache>
                <c:ptCount val="1"/>
                <c:pt idx="0">
                  <c:v>إناث Females</c:v>
                </c:pt>
              </c:strCache>
            </c:strRef>
          </c:tx>
          <c:spPr>
            <a:solidFill>
              <a:schemeClr val="accent2"/>
            </a:solidFill>
            <a:scene3d>
              <a:camera prst="orthographicFront"/>
              <a:lightRig rig="threePt" dir="t">
                <a:rot lat="0" lon="0" rev="1200000"/>
              </a:lightRig>
            </a:scene3d>
            <a:sp3d/>
          </c:spPr>
          <c:invertIfNegative val="0"/>
          <c:dLbls>
            <c:dLbl>
              <c:idx val="0"/>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E29-4B05-851D-DB78693A745E}"/>
                </c:ext>
              </c:extLst>
            </c:dLbl>
            <c:dLbl>
              <c:idx val="1"/>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E29-4B05-851D-DB78693A745E}"/>
                </c:ext>
              </c:extLst>
            </c:dLbl>
            <c:dLbl>
              <c:idx val="2"/>
              <c:layout>
                <c:manualLayout>
                  <c:x val="1.370415111686139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29-4B05-851D-DB78693A745E}"/>
                </c:ext>
              </c:extLst>
            </c:dLbl>
            <c:dLbl>
              <c:idx val="3"/>
              <c:layout>
                <c:manualLayout>
                  <c:x val="9.5929057818029372E-3"/>
                  <c:y val="2.09102099121643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29-4B05-851D-DB78693A745E}"/>
                </c:ext>
              </c:extLst>
            </c:dLbl>
            <c:dLbl>
              <c:idx val="4"/>
              <c:layout>
                <c:manualLayout>
                  <c:x val="1.0963320893489071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E29-4B05-851D-DB78693A745E}"/>
                </c:ext>
              </c:extLst>
            </c:dLbl>
            <c:dLbl>
              <c:idx val="5"/>
              <c:layout>
                <c:manualLayout>
                  <c:x val="1.0963320893489071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29-4B05-851D-DB78693A745E}"/>
                </c:ext>
              </c:extLst>
            </c:dLbl>
            <c:dLbl>
              <c:idx val="6"/>
              <c:layout>
                <c:manualLayout>
                  <c:x val="8.2224906701168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E29-4B05-851D-DB78693A745E}"/>
                </c:ext>
              </c:extLst>
            </c:dLbl>
            <c:dLbl>
              <c:idx val="7"/>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E29-4B05-851D-DB78693A745E}"/>
                </c:ext>
              </c:extLst>
            </c:dLbl>
            <c:numFmt formatCode="#,##0" sourceLinked="0"/>
            <c:spPr>
              <a:noFill/>
              <a:ln>
                <a:noFill/>
              </a:ln>
              <a:effectLst/>
            </c:spPr>
            <c:txPr>
              <a:bodyPr/>
              <a:lstStyle/>
              <a:p>
                <a:pPr>
                  <a:defRPr b="1" baseline="0">
                    <a:solidFill>
                      <a:srgbClr val="C0504D"/>
                    </a:solidFill>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'62'!$C$32:$J$33</c:f>
              <c:multiLvlStrCache>
                <c:ptCount val="8"/>
                <c:lvl>
                  <c:pt idx="0">
                    <c:v>قطريون
Qataris</c:v>
                  </c:pt>
                  <c:pt idx="1">
                    <c:v>غير قطريين
Non-Qataris</c:v>
                  </c:pt>
                  <c:pt idx="2">
                    <c:v>قطريون
Qataris</c:v>
                  </c:pt>
                  <c:pt idx="3">
                    <c:v>غير قطريين
Non-Qataris</c:v>
                  </c:pt>
                  <c:pt idx="4">
                    <c:v>قطريون
Qataris</c:v>
                  </c:pt>
                  <c:pt idx="5">
                    <c:v>غير قطريين
Non-Qataris</c:v>
                  </c:pt>
                  <c:pt idx="6">
                    <c:v>قطريون
Qataris</c:v>
                  </c:pt>
                  <c:pt idx="7">
                    <c:v>غير قطريين
Non-Qataris</c:v>
                  </c:pt>
                </c:lvl>
                <c:lvl>
                  <c:pt idx="0">
                    <c:v>رياض الأطفال
Pre-primary</c:v>
                  </c:pt>
                  <c:pt idx="2">
                    <c:v> الإبتدائية
Primary</c:v>
                  </c:pt>
                  <c:pt idx="4">
                    <c:v>الإعدادية
Preparatory</c:v>
                  </c:pt>
                  <c:pt idx="6">
                    <c:v>الثانوية 
 Secondary</c:v>
                  </c:pt>
                </c:lvl>
              </c:multiLvlStrCache>
            </c:multiLvlStrRef>
          </c:cat>
          <c:val>
            <c:numRef>
              <c:f>'62'!$C$35:$J$35</c:f>
              <c:numCache>
                <c:formatCode>#,##0</c:formatCode>
                <c:ptCount val="8"/>
                <c:pt idx="0">
                  <c:v>9161</c:v>
                </c:pt>
                <c:pt idx="1">
                  <c:v>17623</c:v>
                </c:pt>
                <c:pt idx="2">
                  <c:v>23291</c:v>
                </c:pt>
                <c:pt idx="3">
                  <c:v>60870</c:v>
                </c:pt>
                <c:pt idx="4">
                  <c:v>11642</c:v>
                </c:pt>
                <c:pt idx="5">
                  <c:v>24478</c:v>
                </c:pt>
                <c:pt idx="6">
                  <c:v>11104</c:v>
                </c:pt>
                <c:pt idx="7">
                  <c:v>18815</c:v>
                </c:pt>
              </c:numCache>
            </c:numRef>
          </c:val>
          <c:extLst>
            <c:ext xmlns:c16="http://schemas.microsoft.com/office/drawing/2014/chart" uri="{C3380CC4-5D6E-409C-BE32-E72D297353CC}">
              <c16:uniqueId val="{00000001-3B10-43CF-B49B-AECCA8716D8A}"/>
            </c:ext>
          </c:extLst>
        </c:ser>
        <c:dLbls>
          <c:showLegendKey val="0"/>
          <c:showVal val="1"/>
          <c:showCatName val="0"/>
          <c:showSerName val="0"/>
          <c:showPercent val="0"/>
          <c:showBubbleSize val="0"/>
        </c:dLbls>
        <c:gapWidth val="150"/>
        <c:axId val="146725504"/>
        <c:axId val="146727296"/>
      </c:barChart>
      <c:catAx>
        <c:axId val="146725504"/>
        <c:scaling>
          <c:orientation val="minMax"/>
        </c:scaling>
        <c:delete val="0"/>
        <c:axPos val="b"/>
        <c:majorGridlines>
          <c:spPr>
            <a:ln w="3175">
              <a:solidFill>
                <a:schemeClr val="bg1">
                  <a:lumMod val="85000"/>
                </a:schemeClr>
              </a:solidFill>
            </a:ln>
          </c:spPr>
        </c:majorGridlines>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46727296"/>
        <c:crosses val="autoZero"/>
        <c:auto val="1"/>
        <c:lblAlgn val="ctr"/>
        <c:lblOffset val="100"/>
        <c:noMultiLvlLbl val="0"/>
      </c:catAx>
      <c:valAx>
        <c:axId val="146727296"/>
        <c:scaling>
          <c:orientation val="minMax"/>
        </c:scaling>
        <c:delete val="0"/>
        <c:axPos val="l"/>
        <c:majorGridlines>
          <c:spPr>
            <a:ln w="3175">
              <a:solidFill>
                <a:schemeClr val="bg1">
                  <a:lumMod val="85000"/>
                </a:schemeClr>
              </a:solidFill>
            </a:ln>
          </c:spPr>
        </c:majorGridlines>
        <c:numFmt formatCode="#,##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46725504"/>
        <c:crosses val="autoZero"/>
        <c:crossBetween val="between"/>
      </c:valAx>
      <c:spPr>
        <a:solidFill>
          <a:srgbClr val="FBFBFB"/>
        </a:solidFill>
      </c:spPr>
    </c:plotArea>
    <c:legend>
      <c:legendPos val="r"/>
      <c:legendEntry>
        <c:idx val="1"/>
        <c:txPr>
          <a:bodyPr/>
          <a:lstStyle/>
          <a:p>
            <a:pPr>
              <a:defRPr sz="1050" b="1" i="0" u="none" strike="noStrike" baseline="0">
                <a:solidFill>
                  <a:srgbClr val="000000"/>
                </a:solidFill>
                <a:latin typeface="Arial"/>
                <a:ea typeface="Arial"/>
                <a:cs typeface="Arial"/>
              </a:defRPr>
            </a:pPr>
            <a:endParaRPr lang="en-US"/>
          </a:p>
        </c:txPr>
      </c:legendEntry>
      <c:layout>
        <c:manualLayout>
          <c:xMode val="edge"/>
          <c:yMode val="edge"/>
          <c:x val="0.65492784317588537"/>
          <c:y val="0.1110578271014598"/>
          <c:w val="0.28288895875193232"/>
          <c:h val="7.5731791338582682E-2"/>
        </c:manualLayout>
      </c:layout>
      <c:overlay val="0"/>
      <c:txPr>
        <a:bodyPr/>
        <a:lstStyle/>
        <a:p>
          <a:pPr>
            <a:defRPr sz="105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0"/>
    </mc:Choice>
    <mc:Fallback>
      <c:style val="30"/>
    </mc:Fallback>
  </mc:AlternateContent>
  <c:chart>
    <c:title>
      <c:tx>
        <c:rich>
          <a:bodyPr/>
          <a:lstStyle/>
          <a:p>
            <a:pPr algn="ctr">
              <a:defRPr sz="1000" b="0" i="0" u="none" strike="noStrike" baseline="0">
                <a:solidFill>
                  <a:srgbClr val="000000"/>
                </a:solidFill>
                <a:latin typeface="Calibri"/>
                <a:ea typeface="Calibri"/>
                <a:cs typeface="Calibri"/>
              </a:defRPr>
            </a:pPr>
            <a:r>
              <a:rPr lang="ar-QA" sz="1800" b="1">
                <a:effectLst/>
                <a:latin typeface="Sakkal Majalla" panose="02000000000000000000" pitchFamily="2" charset="-78"/>
                <a:cs typeface="Sakkal Majalla" panose="02000000000000000000" pitchFamily="2" charset="-78"/>
              </a:rPr>
              <a:t>خريجو الكليات والجامعات الحكومية حسب الكلية والجنسية</a:t>
            </a:r>
            <a:endParaRPr lang="en-US" sz="1600">
              <a:effectLst/>
              <a:latin typeface="Sakkal Majalla" panose="02000000000000000000" pitchFamily="2" charset="-78"/>
              <a:cs typeface="Sakkal Majalla" panose="02000000000000000000" pitchFamily="2" charset="-78"/>
            </a:endParaRPr>
          </a:p>
          <a:p>
            <a:pPr algn="ctr">
              <a:defRPr sz="1000" b="0" i="0" u="none" strike="noStrike" baseline="0">
                <a:solidFill>
                  <a:srgbClr val="000000"/>
                </a:solidFill>
                <a:latin typeface="Calibri"/>
                <a:ea typeface="Calibri"/>
                <a:cs typeface="Calibri"/>
              </a:defRPr>
            </a:pPr>
            <a:r>
              <a:rPr lang="en-US" sz="1200" b="1">
                <a:effectLst/>
                <a:latin typeface="Arial" panose="020B0604020202020204" pitchFamily="34" charset="0"/>
                <a:cs typeface="Arial" panose="020B0604020202020204" pitchFamily="34" charset="0"/>
              </a:rPr>
              <a:t> GRADUATES OF PUBLIC COLLEGES AND UNIVERSITIES BY COLLEGE AND NATIONALITY 2022/2023</a:t>
            </a:r>
            <a:endParaRPr lang="en-US" sz="1200">
              <a:effectLst/>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6.2269634727532157E-2"/>
          <c:y val="0.20137362086539001"/>
          <c:w val="0.87685427911559999"/>
          <c:h val="0.64999718971587195"/>
        </c:manualLayout>
      </c:layout>
      <c:barChart>
        <c:barDir val="col"/>
        <c:grouping val="clustered"/>
        <c:varyColors val="0"/>
        <c:ser>
          <c:idx val="1"/>
          <c:order val="0"/>
          <c:tx>
            <c:strRef>
              <c:f>'79'!$C$132</c:f>
              <c:strCache>
                <c:ptCount val="1"/>
                <c:pt idx="0">
                  <c:v>قطريون
Qataris</c:v>
                </c:pt>
              </c:strCache>
            </c:strRef>
          </c:tx>
          <c:spPr>
            <a:solidFill>
              <a:srgbClr val="993366"/>
            </a:solidFill>
            <a:scene3d>
              <a:camera prst="orthographicFront"/>
              <a:lightRig rig="threePt" dir="t">
                <a:rot lat="0" lon="0" rev="1200000"/>
              </a:lightRig>
            </a:scene3d>
            <a:sp3d/>
          </c:spPr>
          <c:invertIfNegative val="0"/>
          <c:dLbls>
            <c:dLbl>
              <c:idx val="0"/>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E29-4B05-851D-DB78693A745E}"/>
                </c:ext>
              </c:extLst>
            </c:dLbl>
            <c:dLbl>
              <c:idx val="1"/>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E29-4B05-851D-DB78693A745E}"/>
                </c:ext>
              </c:extLst>
            </c:dLbl>
            <c:dLbl>
              <c:idx val="2"/>
              <c:layout>
                <c:manualLayout>
                  <c:x val="1.370415111686139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29-4B05-851D-DB78693A745E}"/>
                </c:ext>
              </c:extLst>
            </c:dLbl>
            <c:dLbl>
              <c:idx val="3"/>
              <c:layout>
                <c:manualLayout>
                  <c:x val="9.5929057818029372E-3"/>
                  <c:y val="2.09102099121643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29-4B05-851D-DB78693A745E}"/>
                </c:ext>
              </c:extLst>
            </c:dLbl>
            <c:dLbl>
              <c:idx val="4"/>
              <c:layout>
                <c:manualLayout>
                  <c:x val="1.0963320893489071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E29-4B05-851D-DB78693A745E}"/>
                </c:ext>
              </c:extLst>
            </c:dLbl>
            <c:dLbl>
              <c:idx val="5"/>
              <c:layout>
                <c:manualLayout>
                  <c:x val="1.0963320893489071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29-4B05-851D-DB78693A745E}"/>
                </c:ext>
              </c:extLst>
            </c:dLbl>
            <c:dLbl>
              <c:idx val="6"/>
              <c:layout>
                <c:manualLayout>
                  <c:x val="8.2224906701168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E29-4B05-851D-DB78693A745E}"/>
                </c:ext>
              </c:extLst>
            </c:dLbl>
            <c:dLbl>
              <c:idx val="7"/>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E29-4B05-851D-DB78693A745E}"/>
                </c:ext>
              </c:extLst>
            </c:dLbl>
            <c:numFmt formatCode="#,##0" sourceLinked="0"/>
            <c:spPr>
              <a:noFill/>
              <a:ln>
                <a:noFill/>
              </a:ln>
              <a:effectLst/>
            </c:spPr>
            <c:txPr>
              <a:bodyPr/>
              <a:lstStyle/>
              <a:p>
                <a:pPr>
                  <a:defRPr b="0" baseline="0">
                    <a:solidFill>
                      <a:srgbClr val="993366"/>
                    </a:solidFill>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'79'!$A$133:$A$145</c:f>
              <c:strCache>
                <c:ptCount val="13"/>
                <c:pt idx="0">
                  <c:v> الآداب والعلوم
Art &amp; science</c:v>
                </c:pt>
                <c:pt idx="1">
                  <c:v>الإدارة والاقتصاد
Admin &amp; Economics</c:v>
                </c:pt>
                <c:pt idx="2">
                  <c:v>الهندسة
Engineering</c:v>
                </c:pt>
                <c:pt idx="3">
                  <c:v>الشريعة
Sharia </c:v>
                </c:pt>
                <c:pt idx="4">
                  <c:v>التربية
Education</c:v>
                </c:pt>
                <c:pt idx="5">
                  <c:v>القانون
Law</c:v>
                </c:pt>
                <c:pt idx="6">
                  <c:v>صيدلة
Pharmacy</c:v>
                </c:pt>
                <c:pt idx="7">
                  <c:v> العلوم الصحية
  Health Sciences</c:v>
                </c:pt>
                <c:pt idx="8">
                  <c:v>كلية الطب
Medicine</c:v>
                </c:pt>
                <c:pt idx="9">
                  <c:v>كلية المجتمع
Community College </c:v>
                </c:pt>
                <c:pt idx="10">
                  <c:v>كلية راس لفان للطوارئ والسلامة
Ras Laffan Emergency and Safety College</c:v>
                </c:pt>
                <c:pt idx="11">
                  <c:v>جامعة  الدوحة للعلوم والتكنولوجيا
University of Doha for Science and Technology</c:v>
                </c:pt>
                <c:pt idx="12">
                  <c:v>اكاديمية قطر لعلوم الطيران
Qatar Aeronautical Academy
</c:v>
                </c:pt>
              </c:strCache>
            </c:strRef>
          </c:cat>
          <c:val>
            <c:numRef>
              <c:f>'79'!$C$133:$C$145</c:f>
              <c:numCache>
                <c:formatCode>#,##0</c:formatCode>
                <c:ptCount val="13"/>
                <c:pt idx="0">
                  <c:v>846</c:v>
                </c:pt>
                <c:pt idx="1">
                  <c:v>685</c:v>
                </c:pt>
                <c:pt idx="2">
                  <c:v>208</c:v>
                </c:pt>
                <c:pt idx="3">
                  <c:v>70</c:v>
                </c:pt>
                <c:pt idx="4">
                  <c:v>377</c:v>
                </c:pt>
                <c:pt idx="5">
                  <c:v>350</c:v>
                </c:pt>
                <c:pt idx="6">
                  <c:v>4</c:v>
                </c:pt>
                <c:pt idx="7">
                  <c:v>27</c:v>
                </c:pt>
                <c:pt idx="8">
                  <c:v>24</c:v>
                </c:pt>
                <c:pt idx="9">
                  <c:v>810</c:v>
                </c:pt>
                <c:pt idx="10">
                  <c:v>25</c:v>
                </c:pt>
                <c:pt idx="11">
                  <c:v>174</c:v>
                </c:pt>
                <c:pt idx="12">
                  <c:v>34</c:v>
                </c:pt>
              </c:numCache>
            </c:numRef>
          </c:val>
          <c:extLst>
            <c:ext xmlns:c16="http://schemas.microsoft.com/office/drawing/2014/chart" uri="{C3380CC4-5D6E-409C-BE32-E72D297353CC}">
              <c16:uniqueId val="{00000001-3B10-43CF-B49B-AECCA8716D8A}"/>
            </c:ext>
          </c:extLst>
        </c:ser>
        <c:ser>
          <c:idx val="2"/>
          <c:order val="1"/>
          <c:tx>
            <c:strRef>
              <c:f>'79'!$D$132</c:f>
              <c:strCache>
                <c:ptCount val="1"/>
                <c:pt idx="0">
                  <c:v>غير قطريين
Non-Qataris</c:v>
                </c:pt>
              </c:strCache>
            </c:strRef>
          </c:tx>
          <c:spPr>
            <a:solidFill>
              <a:schemeClr val="bg1">
                <a:lumMod val="65000"/>
              </a:schemeClr>
            </a:solidFill>
            <a:scene3d>
              <a:camera prst="orthographicFront"/>
              <a:lightRig rig="threePt" dir="t">
                <a:rot lat="0" lon="0" rev="1200000"/>
              </a:lightRig>
            </a:scene3d>
            <a:sp3d/>
          </c:spPr>
          <c:invertIfNegative val="0"/>
          <c:dLbls>
            <c:dLbl>
              <c:idx val="3"/>
              <c:layout>
                <c:manualLayout>
                  <c:x val="8.1927713952289691E-3"/>
                  <c:y val="-1.5277601289623992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E2-445A-80CB-1DEC6471D24C}"/>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'79'!$A$133:$A$145</c:f>
              <c:strCache>
                <c:ptCount val="13"/>
                <c:pt idx="0">
                  <c:v> الآداب والعلوم
Art &amp; science</c:v>
                </c:pt>
                <c:pt idx="1">
                  <c:v>الإدارة والاقتصاد
Admin &amp; Economics</c:v>
                </c:pt>
                <c:pt idx="2">
                  <c:v>الهندسة
Engineering</c:v>
                </c:pt>
                <c:pt idx="3">
                  <c:v>الشريعة
Sharia </c:v>
                </c:pt>
                <c:pt idx="4">
                  <c:v>التربية
Education</c:v>
                </c:pt>
                <c:pt idx="5">
                  <c:v>القانون
Law</c:v>
                </c:pt>
                <c:pt idx="6">
                  <c:v>صيدلة
Pharmacy</c:v>
                </c:pt>
                <c:pt idx="7">
                  <c:v> العلوم الصحية
  Health Sciences</c:v>
                </c:pt>
                <c:pt idx="8">
                  <c:v>كلية الطب
Medicine</c:v>
                </c:pt>
                <c:pt idx="9">
                  <c:v>كلية المجتمع
Community College </c:v>
                </c:pt>
                <c:pt idx="10">
                  <c:v>كلية راس لفان للطوارئ والسلامة
Ras Laffan Emergency and Safety College</c:v>
                </c:pt>
                <c:pt idx="11">
                  <c:v>جامعة  الدوحة للعلوم والتكنولوجيا
University of Doha for Science and Technology</c:v>
                </c:pt>
                <c:pt idx="12">
                  <c:v>اكاديمية قطر لعلوم الطيران
Qatar Aeronautical Academy
</c:v>
                </c:pt>
              </c:strCache>
            </c:strRef>
          </c:cat>
          <c:val>
            <c:numRef>
              <c:f>'79'!$D$133:$D$145</c:f>
              <c:numCache>
                <c:formatCode>#,##0</c:formatCode>
                <c:ptCount val="13"/>
                <c:pt idx="0">
                  <c:v>330</c:v>
                </c:pt>
                <c:pt idx="1">
                  <c:v>215</c:v>
                </c:pt>
                <c:pt idx="2">
                  <c:v>333</c:v>
                </c:pt>
                <c:pt idx="3">
                  <c:v>61</c:v>
                </c:pt>
                <c:pt idx="4">
                  <c:v>181</c:v>
                </c:pt>
                <c:pt idx="5">
                  <c:v>60</c:v>
                </c:pt>
                <c:pt idx="6">
                  <c:v>50</c:v>
                </c:pt>
                <c:pt idx="7">
                  <c:v>47</c:v>
                </c:pt>
                <c:pt idx="8">
                  <c:v>31</c:v>
                </c:pt>
                <c:pt idx="9">
                  <c:v>49</c:v>
                </c:pt>
                <c:pt idx="10">
                  <c:v>34</c:v>
                </c:pt>
                <c:pt idx="11">
                  <c:v>610</c:v>
                </c:pt>
                <c:pt idx="12">
                  <c:v>38</c:v>
                </c:pt>
              </c:numCache>
            </c:numRef>
          </c:val>
          <c:extLst>
            <c:ext xmlns:c16="http://schemas.microsoft.com/office/drawing/2014/chart" uri="{C3380CC4-5D6E-409C-BE32-E72D297353CC}">
              <c16:uniqueId val="{00000000-F0F6-4B51-A11B-7CBE87984E12}"/>
            </c:ext>
          </c:extLst>
        </c:ser>
        <c:dLbls>
          <c:showLegendKey val="0"/>
          <c:showVal val="1"/>
          <c:showCatName val="0"/>
          <c:showSerName val="0"/>
          <c:showPercent val="0"/>
          <c:showBubbleSize val="0"/>
        </c:dLbls>
        <c:gapWidth val="150"/>
        <c:axId val="147860864"/>
        <c:axId val="147879040"/>
      </c:barChart>
      <c:catAx>
        <c:axId val="147860864"/>
        <c:scaling>
          <c:orientation val="minMax"/>
        </c:scaling>
        <c:delete val="0"/>
        <c:axPos val="b"/>
        <c:majorGridlines>
          <c:spPr>
            <a:ln w="3175">
              <a:solidFill>
                <a:schemeClr val="bg1">
                  <a:lumMod val="85000"/>
                </a:schemeClr>
              </a:solidFill>
            </a:ln>
          </c:spPr>
        </c:majorGridlines>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47879040"/>
        <c:crosses val="autoZero"/>
        <c:auto val="1"/>
        <c:lblAlgn val="ctr"/>
        <c:lblOffset val="100"/>
        <c:noMultiLvlLbl val="0"/>
      </c:catAx>
      <c:valAx>
        <c:axId val="147879040"/>
        <c:scaling>
          <c:orientation val="minMax"/>
        </c:scaling>
        <c:delete val="0"/>
        <c:axPos val="l"/>
        <c:majorGridlines>
          <c:spPr>
            <a:ln w="3175">
              <a:solidFill>
                <a:schemeClr val="bg1">
                  <a:lumMod val="85000"/>
                </a:schemeClr>
              </a:solidFill>
            </a:ln>
          </c:spPr>
        </c:majorGridlines>
        <c:numFmt formatCode="#,##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47860864"/>
        <c:crosses val="autoZero"/>
        <c:crossBetween val="between"/>
      </c:valAx>
      <c:spPr>
        <a:solidFill>
          <a:srgbClr val="FBFBFB"/>
        </a:solidFill>
      </c:spPr>
    </c:plotArea>
    <c:legend>
      <c:legendPos val="r"/>
      <c:legendEntry>
        <c:idx val="0"/>
        <c:txPr>
          <a:bodyPr/>
          <a:lstStyle/>
          <a:p>
            <a:pPr>
              <a:defRPr sz="1050" b="1" i="0" u="none" strike="noStrike" baseline="0">
                <a:solidFill>
                  <a:srgbClr val="000000"/>
                </a:solidFill>
                <a:latin typeface="Arial"/>
                <a:ea typeface="Arial"/>
                <a:cs typeface="Arial"/>
              </a:defRPr>
            </a:pPr>
            <a:endParaRPr lang="en-US"/>
          </a:p>
        </c:txPr>
      </c:legendEntry>
      <c:layout>
        <c:manualLayout>
          <c:xMode val="edge"/>
          <c:yMode val="edge"/>
          <c:x val="0.64124024313919814"/>
          <c:y val="0.13192952793471724"/>
          <c:w val="0.29552591838044989"/>
          <c:h val="6.3673071008438498E-2"/>
        </c:manualLayout>
      </c:layout>
      <c:overlay val="0"/>
      <c:txPr>
        <a:bodyPr/>
        <a:lstStyle/>
        <a:p>
          <a:pPr>
            <a:defRPr sz="105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000" b="0" i="0" u="none" strike="noStrike" baseline="0">
                <a:solidFill>
                  <a:srgbClr val="000000"/>
                </a:solidFill>
                <a:latin typeface="Calibri"/>
                <a:ea typeface="Calibri"/>
                <a:cs typeface="Calibri"/>
              </a:defRPr>
            </a:pPr>
            <a:r>
              <a:rPr lang="ar-QA" sz="1800" b="1" i="0" u="none" strike="noStrike" baseline="0">
                <a:solidFill>
                  <a:srgbClr val="000000"/>
                </a:solidFill>
                <a:latin typeface="Sakkal Majalla" panose="02000000000000000000" pitchFamily="2" charset="-78"/>
                <a:cs typeface="Sakkal Majalla" panose="02000000000000000000" pitchFamily="2" charset="-78"/>
              </a:rPr>
              <a:t> </a:t>
            </a:r>
            <a:r>
              <a:rPr lang="ar-QA" sz="1600" b="1" i="0" u="none" strike="noStrike" baseline="0">
                <a:solidFill>
                  <a:srgbClr val="000000"/>
                </a:solidFill>
                <a:latin typeface="Sakkal Majalla" panose="02000000000000000000" pitchFamily="2" charset="-78"/>
                <a:cs typeface="Sakkal Majalla" panose="02000000000000000000" pitchFamily="2" charset="-78"/>
              </a:rPr>
              <a:t>الموفدون الجدد والخريجون من البعثات (خارج دولة قطر) حسب النوع</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NEW STUDENTS AND GRADUATES ON SCHOLARSHIPS (ABROAD) BY GENDER</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2020/2021 - 2022/2023</a:t>
            </a:r>
          </a:p>
        </c:rich>
      </c:tx>
      <c:overlay val="0"/>
    </c:title>
    <c:autoTitleDeleted val="0"/>
    <c:plotArea>
      <c:layout>
        <c:manualLayout>
          <c:layoutTarget val="inner"/>
          <c:xMode val="edge"/>
          <c:yMode val="edge"/>
          <c:x val="5.4050491885394347E-2"/>
          <c:y val="0.21076307961504812"/>
          <c:w val="0.88344593865627963"/>
          <c:h val="0.62220052493438327"/>
        </c:manualLayout>
      </c:layout>
      <c:barChart>
        <c:barDir val="col"/>
        <c:grouping val="clustered"/>
        <c:varyColors val="0"/>
        <c:ser>
          <c:idx val="0"/>
          <c:order val="0"/>
          <c:tx>
            <c:strRef>
              <c:f>'88'!$D$28</c:f>
              <c:strCache>
                <c:ptCount val="1"/>
                <c:pt idx="0">
                  <c:v>ذكور
Males</c:v>
                </c:pt>
              </c:strCache>
            </c:strRef>
          </c:tx>
          <c:spPr>
            <a:scene3d>
              <a:camera prst="orthographicFront"/>
              <a:lightRig rig="threePt" dir="t">
                <a:rot lat="0" lon="0" rev="1200000"/>
              </a:lightRig>
            </a:scene3d>
            <a:sp3d/>
          </c:spPr>
          <c:invertIfNegative val="0"/>
          <c:dLbls>
            <c:spPr>
              <a:noFill/>
              <a:ln>
                <a:noFill/>
              </a:ln>
              <a:effectLst/>
            </c:spPr>
            <c:txPr>
              <a:bodyPr/>
              <a:lstStyle/>
              <a:p>
                <a:pPr>
                  <a:defRPr sz="1050" b="1" i="0" baseline="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'88'!$B$29:$C$34</c:f>
              <c:multiLvlStrCache>
                <c:ptCount val="6"/>
                <c:lvl>
                  <c:pt idx="0">
                    <c:v>الموفدون الجدد
New Scholarships</c:v>
                  </c:pt>
                  <c:pt idx="1">
                    <c:v>الخريجون
Graduates</c:v>
                  </c:pt>
                  <c:pt idx="2">
                    <c:v>الموفدون الجدد
New Scholarships</c:v>
                  </c:pt>
                  <c:pt idx="3">
                    <c:v>الخريجون
Graduates</c:v>
                  </c:pt>
                  <c:pt idx="4">
                    <c:v>الموفدون الجدد
New Scholarships</c:v>
                  </c:pt>
                  <c:pt idx="5">
                    <c:v>الخريجون
Graduates</c:v>
                  </c:pt>
                </c:lvl>
                <c:lvl>
                  <c:pt idx="0">
                    <c:v>2020/2021</c:v>
                  </c:pt>
                  <c:pt idx="2">
                    <c:v>2021/2022</c:v>
                  </c:pt>
                  <c:pt idx="4">
                    <c:v>2022/2023</c:v>
                  </c:pt>
                </c:lvl>
              </c:multiLvlStrCache>
            </c:multiLvlStrRef>
          </c:cat>
          <c:val>
            <c:numRef>
              <c:f>'88'!$D$29:$D$34</c:f>
              <c:numCache>
                <c:formatCode>0</c:formatCode>
                <c:ptCount val="6"/>
                <c:pt idx="0">
                  <c:v>115</c:v>
                </c:pt>
                <c:pt idx="1">
                  <c:v>138</c:v>
                </c:pt>
                <c:pt idx="2">
                  <c:v>113</c:v>
                </c:pt>
                <c:pt idx="3">
                  <c:v>85</c:v>
                </c:pt>
                <c:pt idx="4">
                  <c:v>345</c:v>
                </c:pt>
                <c:pt idx="5">
                  <c:v>74</c:v>
                </c:pt>
              </c:numCache>
            </c:numRef>
          </c:val>
          <c:extLst>
            <c:ext xmlns:c16="http://schemas.microsoft.com/office/drawing/2014/chart" uri="{C3380CC4-5D6E-409C-BE32-E72D297353CC}">
              <c16:uniqueId val="{00000000-EDC5-4EEF-B8E2-3FFAA3EAD274}"/>
            </c:ext>
          </c:extLst>
        </c:ser>
        <c:ser>
          <c:idx val="2"/>
          <c:order val="1"/>
          <c:tx>
            <c:strRef>
              <c:f>'88'!$E$28</c:f>
              <c:strCache>
                <c:ptCount val="1"/>
                <c:pt idx="0">
                  <c:v>إناث
Females</c:v>
                </c:pt>
              </c:strCache>
            </c:strRef>
          </c:tx>
          <c:spPr>
            <a:solidFill>
              <a:schemeClr val="accent2"/>
            </a:solidFill>
            <a:ln w="47625">
              <a:solidFill>
                <a:schemeClr val="accent2"/>
              </a:solidFill>
            </a:ln>
            <a:effectLst>
              <a:glow>
                <a:schemeClr val="accent1"/>
              </a:glow>
              <a:outerShdw dist="23000" sx="1000" sy="1000" rotWithShape="0">
                <a:srgbClr val="000000"/>
              </a:outerShdw>
              <a:softEdge rad="0"/>
            </a:effectLst>
            <a:scene3d>
              <a:camera prst="orthographicFront"/>
              <a:lightRig rig="threePt" dir="t">
                <a:rot lat="0" lon="0" rev="1200000"/>
              </a:lightRig>
            </a:scene3d>
            <a:sp3d/>
          </c:spPr>
          <c:invertIfNegative val="0"/>
          <c:dLbls>
            <c:spPr>
              <a:noFill/>
              <a:ln>
                <a:noFill/>
              </a:ln>
              <a:effectLst/>
            </c:spPr>
            <c:txPr>
              <a:bodyPr/>
              <a:lstStyle/>
              <a:p>
                <a:pPr>
                  <a:defRPr sz="1060" b="1" i="0" baseline="0">
                    <a:solidFill>
                      <a:srgbClr val="C00000"/>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'88'!$B$29:$C$34</c:f>
              <c:multiLvlStrCache>
                <c:ptCount val="6"/>
                <c:lvl>
                  <c:pt idx="0">
                    <c:v>الموفدون الجدد
New Scholarships</c:v>
                  </c:pt>
                  <c:pt idx="1">
                    <c:v>الخريجون
Graduates</c:v>
                  </c:pt>
                  <c:pt idx="2">
                    <c:v>الموفدون الجدد
New Scholarships</c:v>
                  </c:pt>
                  <c:pt idx="3">
                    <c:v>الخريجون
Graduates</c:v>
                  </c:pt>
                  <c:pt idx="4">
                    <c:v>الموفدون الجدد
New Scholarships</c:v>
                  </c:pt>
                  <c:pt idx="5">
                    <c:v>الخريجون
Graduates</c:v>
                  </c:pt>
                </c:lvl>
                <c:lvl>
                  <c:pt idx="0">
                    <c:v>2020/2021</c:v>
                  </c:pt>
                  <c:pt idx="2">
                    <c:v>2021/2022</c:v>
                  </c:pt>
                  <c:pt idx="4">
                    <c:v>2022/2023</c:v>
                  </c:pt>
                </c:lvl>
              </c:multiLvlStrCache>
            </c:multiLvlStrRef>
          </c:cat>
          <c:val>
            <c:numRef>
              <c:f>'88'!$E$29:$E$34</c:f>
              <c:numCache>
                <c:formatCode>0</c:formatCode>
                <c:ptCount val="6"/>
                <c:pt idx="0">
                  <c:v>60</c:v>
                </c:pt>
                <c:pt idx="1">
                  <c:v>85</c:v>
                </c:pt>
                <c:pt idx="2">
                  <c:v>73</c:v>
                </c:pt>
                <c:pt idx="3">
                  <c:v>67</c:v>
                </c:pt>
                <c:pt idx="4">
                  <c:v>155</c:v>
                </c:pt>
                <c:pt idx="5">
                  <c:v>42</c:v>
                </c:pt>
              </c:numCache>
            </c:numRef>
          </c:val>
          <c:extLst>
            <c:ext xmlns:c16="http://schemas.microsoft.com/office/drawing/2014/chart" uri="{C3380CC4-5D6E-409C-BE32-E72D297353CC}">
              <c16:uniqueId val="{00000001-EDC5-4EEF-B8E2-3FFAA3EAD274}"/>
            </c:ext>
          </c:extLst>
        </c:ser>
        <c:dLbls>
          <c:showLegendKey val="0"/>
          <c:showVal val="0"/>
          <c:showCatName val="0"/>
          <c:showSerName val="0"/>
          <c:showPercent val="0"/>
          <c:showBubbleSize val="0"/>
        </c:dLbls>
        <c:gapWidth val="193"/>
        <c:axId val="156831744"/>
        <c:axId val="156833664"/>
      </c:barChart>
      <c:catAx>
        <c:axId val="156831744"/>
        <c:scaling>
          <c:orientation val="minMax"/>
        </c:scaling>
        <c:delete val="0"/>
        <c:axPos val="b"/>
        <c:majorGridlines>
          <c:spPr>
            <a:ln w="3175">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Years</a:t>
                </a:r>
                <a:r>
                  <a:rPr lang="en-US" sz="1000" b="1" i="0" u="none" strike="noStrike" baseline="0">
                    <a:solidFill>
                      <a:srgbClr val="000000"/>
                    </a:solidFill>
                    <a:latin typeface="Calibri"/>
                    <a:cs typeface="Arial"/>
                  </a:rPr>
                  <a:t>   </a:t>
                </a:r>
                <a:r>
                  <a:rPr lang="en-US" sz="1100" b="1" i="0" u="none" strike="noStrike" baseline="0">
                    <a:solidFill>
                      <a:srgbClr val="000000"/>
                    </a:solidFill>
                    <a:latin typeface="Arial"/>
                    <a:cs typeface="Arial"/>
                  </a:rPr>
                  <a:t>السنـوات</a:t>
                </a:r>
                <a:endParaRPr lang="en-US"/>
              </a:p>
            </c:rich>
          </c:tx>
          <c:layout>
            <c:manualLayout>
              <c:xMode val="edge"/>
              <c:yMode val="edge"/>
              <c:x val="0.43414240057775272"/>
              <c:y val="0.9516013998250219"/>
            </c:manualLayout>
          </c:layout>
          <c:overlay val="0"/>
        </c:title>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156833664"/>
        <c:crosses val="autoZero"/>
        <c:auto val="1"/>
        <c:lblAlgn val="ctr"/>
        <c:lblOffset val="100"/>
        <c:noMultiLvlLbl val="0"/>
      </c:catAx>
      <c:valAx>
        <c:axId val="156833664"/>
        <c:scaling>
          <c:orientation val="minMax"/>
        </c:scaling>
        <c:delete val="0"/>
        <c:axPos val="l"/>
        <c:majorGridlines>
          <c:spPr>
            <a:ln w="3175">
              <a:solidFill>
                <a:schemeClr val="bg1">
                  <a:lumMod val="85000"/>
                </a:schemeClr>
              </a:solidFill>
            </a:ln>
          </c:spPr>
        </c:majorGridlines>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156831744"/>
        <c:crosses val="autoZero"/>
        <c:crossBetween val="between"/>
      </c:valAx>
      <c:spPr>
        <a:solidFill>
          <a:srgbClr val="FBFBFB"/>
        </a:solidFill>
      </c:spPr>
    </c:plotArea>
    <c:legend>
      <c:legendPos val="r"/>
      <c:layout>
        <c:manualLayout>
          <c:xMode val="edge"/>
          <c:yMode val="edge"/>
          <c:x val="0.69637182283390819"/>
          <c:y val="0.14723149606299213"/>
          <c:w val="0.25443104217887891"/>
          <c:h val="6.9890463692038496E-2"/>
        </c:manualLayout>
      </c:layout>
      <c:overlay val="0"/>
      <c:txPr>
        <a:bodyPr/>
        <a:lstStyle/>
        <a:p>
          <a:pPr>
            <a:defRPr sz="100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0.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0.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93" workbookViewId="0"/>
  </sheetViews>
  <pageMargins left="0.70866141732283472" right="0.70866141732283472" top="0.74803149606299213" bottom="0.74803149606299213" header="0.31496062992125984" footer="0.51181102362204722"/>
  <pageSetup paperSize="9" orientation="landscape" r:id="rId1"/>
  <headerFooter>
    <oddFooter>&amp;CGraph No. (26)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(27)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8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(28) شكل رقم</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A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(29) شكل رقم</oddFooter>
  </headerFooter>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B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(30) شكل رقم</oddFooter>
  </headerFooter>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D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(31) شكل رقم</oddFooter>
  </headerFooter>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700-000000000000}">
  <sheetPr/>
  <sheetViews>
    <sheetView zoomScale="93" workbookViewId="0"/>
  </sheetViews>
  <pageMargins left="0.70866141732283472" right="0.70866141732283472" top="0.94488188976377963" bottom="0.94488188976377963" header="0.31496062992125984" footer="0.74803149606299213"/>
  <pageSetup paperSize="9" orientation="landscape" r:id="rId1"/>
  <headerFooter>
    <oddFooter>&amp;CGraph No. (32)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0</xdr:col>
      <xdr:colOff>161925</xdr:colOff>
      <xdr:row>2</xdr:row>
      <xdr:rowOff>76200</xdr:rowOff>
    </xdr:from>
    <xdr:to>
      <xdr:col>6</xdr:col>
      <xdr:colOff>361950</xdr:colOff>
      <xdr:row>17</xdr:row>
      <xdr:rowOff>9525</xdr:rowOff>
    </xdr:to>
    <xdr:sp macro="" textlink="">
      <xdr:nvSpPr>
        <xdr:cNvPr id="59395" name="Text Box 3">
          <a:extLst>
            <a:ext uri="{FF2B5EF4-FFF2-40B4-BE49-F238E27FC236}">
              <a16:creationId xmlns:a16="http://schemas.microsoft.com/office/drawing/2014/main" id="{00000000-0008-0000-0000-000003E80000}"/>
            </a:ext>
          </a:extLst>
        </xdr:cNvPr>
        <xdr:cNvSpPr txBox="1">
          <a:spLocks noChangeArrowheads="1"/>
        </xdr:cNvSpPr>
      </xdr:nvSpPr>
      <xdr:spPr bwMode="auto">
        <a:xfrm>
          <a:off x="152076150" y="400050"/>
          <a:ext cx="4086225" cy="2286000"/>
        </a:xfrm>
        <a:prstGeom prst="rect">
          <a:avLst/>
        </a:prstGeom>
        <a:noFill/>
        <a:ln w="9525">
          <a:noFill/>
          <a:miter lim="800000"/>
          <a:headEnd/>
          <a:tailEnd/>
        </a:ln>
      </xdr:spPr>
      <xdr:txBody>
        <a:bodyPr vertOverflow="clip" wrap="square" lIns="246888" tIns="155448" rIns="246888" bIns="0" anchor="t" upright="1"/>
        <a:lstStyle/>
        <a:p>
          <a:pPr algn="ctr"/>
          <a:r>
            <a:rPr lang="ar-QA" sz="2600" b="1" i="0" u="none" strike="noStrike" baseline="0">
              <a:solidFill>
                <a:srgbClr val="0000FF"/>
              </a:solidFill>
              <a:latin typeface="AGA Arabesque Desktop" pitchFamily="2" charset="2"/>
              <a:cs typeface="Arial"/>
            </a:rPr>
            <a:t> </a:t>
          </a: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إحصاءات التعليم</a:t>
          </a:r>
          <a:endParaRPr lang="en-US" sz="5400">
            <a:solidFill>
              <a:srgbClr val="0000FF"/>
            </a:solidFill>
            <a:effectLst/>
          </a:endParaRPr>
        </a:p>
        <a:p>
          <a:pPr algn="ctr"/>
          <a:endParaRPr lang="ar-QA"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IV</a:t>
          </a:r>
          <a:endParaRPr lang="en-US" sz="1800">
            <a:solidFill>
              <a:srgbClr val="0000FF"/>
            </a:solidFill>
            <a:effectLst/>
            <a:latin typeface="Arial Rounded MT Bold" pitchFamily="34" charset="0"/>
          </a:endParaRPr>
        </a:p>
        <a:p>
          <a:pPr algn="ctr" rtl="0">
            <a:defRPr sz="1000"/>
          </a:pPr>
          <a:r>
            <a:rPr lang="en-US" sz="1800" b="1" i="0" u="none" strike="noStrike" baseline="0">
              <a:solidFill>
                <a:srgbClr val="0000FF"/>
              </a:solidFill>
              <a:latin typeface="Arial Rounded MT Bold" pitchFamily="34" charset="0"/>
              <a:cs typeface="Arial"/>
            </a:rPr>
            <a:t>EDUCATION STATISTICS</a:t>
          </a:r>
        </a:p>
      </xdr:txBody>
    </xdr:sp>
    <xdr:clientData/>
  </xdr:twoCellAnchor>
  <xdr:twoCellAnchor>
    <xdr:from>
      <xdr:col>0</xdr:col>
      <xdr:colOff>38100</xdr:colOff>
      <xdr:row>0</xdr:row>
      <xdr:rowOff>47625</xdr:rowOff>
    </xdr:from>
    <xdr:to>
      <xdr:col>7</xdr:col>
      <xdr:colOff>57150</xdr:colOff>
      <xdr:row>18</xdr:row>
      <xdr:rowOff>66675</xdr:rowOff>
    </xdr:to>
    <xdr:pic>
      <xdr:nvPicPr>
        <xdr:cNvPr id="59621" name="Picture 5" descr="ORNA430.WMF">
          <a:extLst>
            <a:ext uri="{FF2B5EF4-FFF2-40B4-BE49-F238E27FC236}">
              <a16:creationId xmlns:a16="http://schemas.microsoft.com/office/drawing/2014/main" id="{00000000-0008-0000-0000-0000E5E8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885825" y="-800100"/>
          <a:ext cx="2857500" cy="45529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1981199</xdr:colOff>
      <xdr:row>0</xdr:row>
      <xdr:rowOff>217731</xdr:rowOff>
    </xdr:from>
    <xdr:to>
      <xdr:col>2</xdr:col>
      <xdr:colOff>1142999</xdr:colOff>
      <xdr:row>1</xdr:row>
      <xdr:rowOff>394336</xdr:rowOff>
    </xdr:to>
    <xdr:pic>
      <xdr:nvPicPr>
        <xdr:cNvPr id="3" name="Picture 2">
          <a:extLst>
            <a:ext uri="{FF2B5EF4-FFF2-40B4-BE49-F238E27FC236}">
              <a16:creationId xmlns:a16="http://schemas.microsoft.com/office/drawing/2014/main" id="{41FC0DD4-CECD-468D-B8C6-2E5DA11E66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448401" y="217731"/>
          <a:ext cx="2266950" cy="671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9279194" cy="6083710"/>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0.77017</cdr:x>
      <cdr:y>0.76054</cdr:y>
    </cdr:from>
    <cdr:to>
      <cdr:x>0.98595</cdr:x>
      <cdr:y>0.87184</cdr:y>
    </cdr:to>
    <cdr:sp macro="" textlink="">
      <cdr:nvSpPr>
        <cdr:cNvPr id="3" name="TextBox 2">
          <a:extLst xmlns:a="http://schemas.openxmlformats.org/drawingml/2006/main">
            <a:ext uri="{FF2B5EF4-FFF2-40B4-BE49-F238E27FC236}">
              <a16:creationId xmlns:a16="http://schemas.microsoft.com/office/drawing/2014/main" id="{3651D11F-2D15-4FAC-BDC7-F8D3B37419AB}"/>
            </a:ext>
          </a:extLst>
        </cdr:cNvPr>
        <cdr:cNvSpPr txBox="1"/>
      </cdr:nvSpPr>
      <cdr:spPr>
        <a:xfrm xmlns:a="http://schemas.openxmlformats.org/drawingml/2006/main">
          <a:off x="7138629" y="4619113"/>
          <a:ext cx="2000130" cy="67596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ar-QA" sz="1100" b="1">
              <a:solidFill>
                <a:schemeClr val="accent1">
                  <a:lumMod val="60000"/>
                  <a:lumOff val="40000"/>
                </a:schemeClr>
              </a:solidFill>
              <a:latin typeface="Sakkal Majalla" panose="02000000000000000000" pitchFamily="2" charset="-78"/>
              <a:cs typeface="Sakkal Majalla" panose="02000000000000000000" pitchFamily="2" charset="-78"/>
            </a:rPr>
            <a:t>طلاب الجامعات (حكومي)</a:t>
          </a:r>
        </a:p>
        <a:p xmlns:a="http://schemas.openxmlformats.org/drawingml/2006/main">
          <a:r>
            <a:rPr lang="en-US" sz="1100" b="1">
              <a:solidFill>
                <a:schemeClr val="accent1">
                  <a:lumMod val="60000"/>
                  <a:lumOff val="40000"/>
                </a:schemeClr>
              </a:solidFill>
            </a:rPr>
            <a:t>Universtiy</a:t>
          </a:r>
          <a:r>
            <a:rPr lang="en-US" sz="1100" b="1" baseline="0">
              <a:solidFill>
                <a:schemeClr val="accent1">
                  <a:lumMod val="60000"/>
                  <a:lumOff val="40000"/>
                </a:schemeClr>
              </a:solidFill>
            </a:rPr>
            <a:t> Students  (Government)</a:t>
          </a:r>
          <a:endParaRPr lang="en-US" sz="1100" b="1">
            <a:solidFill>
              <a:schemeClr val="accent1">
                <a:lumMod val="60000"/>
                <a:lumOff val="40000"/>
              </a:schemeClr>
            </a:solidFill>
          </a:endParaRPr>
        </a:p>
      </cdr:txBody>
    </cdr:sp>
  </cdr:relSizeAnchor>
  <cdr:relSizeAnchor xmlns:cdr="http://schemas.openxmlformats.org/drawingml/2006/chartDrawing">
    <cdr:from>
      <cdr:x>0.76685</cdr:x>
      <cdr:y>0.2344</cdr:y>
    </cdr:from>
    <cdr:to>
      <cdr:x>0.98264</cdr:x>
      <cdr:y>0.3457</cdr:y>
    </cdr:to>
    <cdr:sp macro="" textlink="">
      <cdr:nvSpPr>
        <cdr:cNvPr id="4" name="TextBox 3">
          <a:extLst xmlns:a="http://schemas.openxmlformats.org/drawingml/2006/main">
            <a:ext uri="{FF2B5EF4-FFF2-40B4-BE49-F238E27FC236}">
              <a16:creationId xmlns:a16="http://schemas.microsoft.com/office/drawing/2014/main" id="{C59A963D-B8C5-4B30-9002-D22DA64EE2E2}"/>
            </a:ext>
          </a:extLst>
        </cdr:cNvPr>
        <cdr:cNvSpPr txBox="1"/>
      </cdr:nvSpPr>
      <cdr:spPr>
        <a:xfrm xmlns:a="http://schemas.openxmlformats.org/drawingml/2006/main">
          <a:off x="7107903" y="1423628"/>
          <a:ext cx="2000130" cy="67596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ar-QA" sz="1100" b="1">
              <a:solidFill>
                <a:schemeClr val="tx2"/>
              </a:solidFill>
              <a:latin typeface="Sakkal Majalla" panose="02000000000000000000" pitchFamily="2" charset="-78"/>
              <a:cs typeface="Sakkal Majalla" panose="02000000000000000000" pitchFamily="2" charset="-78"/>
            </a:rPr>
            <a:t>طلاب المدارس (خاص)</a:t>
          </a:r>
        </a:p>
        <a:p xmlns:a="http://schemas.openxmlformats.org/drawingml/2006/main">
          <a:r>
            <a:rPr lang="en-US" sz="1100" b="1">
              <a:solidFill>
                <a:schemeClr val="tx2"/>
              </a:solidFill>
            </a:rPr>
            <a:t>Schools</a:t>
          </a:r>
          <a:r>
            <a:rPr lang="en-US" sz="1100" b="1" baseline="0">
              <a:solidFill>
                <a:schemeClr val="tx2"/>
              </a:solidFill>
            </a:rPr>
            <a:t> Students (Private)</a:t>
          </a:r>
          <a:endParaRPr lang="en-US" sz="1100" b="1">
            <a:solidFill>
              <a:schemeClr val="tx2"/>
            </a:solidFill>
          </a:endParaRPr>
        </a:p>
      </cdr:txBody>
    </cdr:sp>
  </cdr:relSizeAnchor>
  <cdr:relSizeAnchor xmlns:cdr="http://schemas.openxmlformats.org/drawingml/2006/chartDrawing">
    <cdr:from>
      <cdr:x>0.76685</cdr:x>
      <cdr:y>0.49073</cdr:y>
    </cdr:from>
    <cdr:to>
      <cdr:x>0.98264</cdr:x>
      <cdr:y>0.60202</cdr:y>
    </cdr:to>
    <cdr:sp macro="" textlink="">
      <cdr:nvSpPr>
        <cdr:cNvPr id="5" name="TextBox 4">
          <a:extLst xmlns:a="http://schemas.openxmlformats.org/drawingml/2006/main">
            <a:ext uri="{FF2B5EF4-FFF2-40B4-BE49-F238E27FC236}">
              <a16:creationId xmlns:a16="http://schemas.microsoft.com/office/drawing/2014/main" id="{B9553C42-46F0-44AB-9E3C-3429948EBCF3}"/>
            </a:ext>
          </a:extLst>
        </cdr:cNvPr>
        <cdr:cNvSpPr txBox="1"/>
      </cdr:nvSpPr>
      <cdr:spPr>
        <a:xfrm xmlns:a="http://schemas.openxmlformats.org/drawingml/2006/main">
          <a:off x="7107903" y="2980403"/>
          <a:ext cx="2000130" cy="67596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ar-QA" sz="1100" b="1">
              <a:solidFill>
                <a:schemeClr val="accent2"/>
              </a:solidFill>
              <a:latin typeface="Sakkal Majalla" panose="02000000000000000000" pitchFamily="2" charset="-78"/>
              <a:cs typeface="Sakkal Majalla" panose="02000000000000000000" pitchFamily="2" charset="-78"/>
            </a:rPr>
            <a:t>طلاب المدارس (حكومي)</a:t>
          </a:r>
        </a:p>
        <a:p xmlns:a="http://schemas.openxmlformats.org/drawingml/2006/main">
          <a:r>
            <a:rPr lang="en-US" sz="1100" b="1">
              <a:solidFill>
                <a:schemeClr val="accent2"/>
              </a:solidFill>
            </a:rPr>
            <a:t>Schools</a:t>
          </a:r>
          <a:r>
            <a:rPr lang="en-US" sz="1100" b="1" baseline="0">
              <a:solidFill>
                <a:schemeClr val="accent2"/>
              </a:solidFill>
            </a:rPr>
            <a:t> Students (Government)</a:t>
          </a:r>
          <a:endParaRPr lang="en-US" sz="1100" b="1">
            <a:solidFill>
              <a:schemeClr val="accent2"/>
            </a:solidFill>
          </a:endParaRPr>
        </a:p>
      </cdr:txBody>
    </cdr:sp>
  </cdr:relSizeAnchor>
  <cdr:relSizeAnchor xmlns:cdr="http://schemas.openxmlformats.org/drawingml/2006/chartDrawing">
    <cdr:from>
      <cdr:x>0.77128</cdr:x>
      <cdr:y>0.87184</cdr:y>
    </cdr:from>
    <cdr:to>
      <cdr:x>0.98705</cdr:x>
      <cdr:y>0.98313</cdr:y>
    </cdr:to>
    <cdr:sp macro="" textlink="">
      <cdr:nvSpPr>
        <cdr:cNvPr id="6" name="TextBox 5">
          <a:extLst xmlns:a="http://schemas.openxmlformats.org/drawingml/2006/main">
            <a:ext uri="{FF2B5EF4-FFF2-40B4-BE49-F238E27FC236}">
              <a16:creationId xmlns:a16="http://schemas.microsoft.com/office/drawing/2014/main" id="{C48A60BE-3C90-4414-811D-620DFAE785AA}"/>
            </a:ext>
          </a:extLst>
        </cdr:cNvPr>
        <cdr:cNvSpPr txBox="1"/>
      </cdr:nvSpPr>
      <cdr:spPr>
        <a:xfrm xmlns:a="http://schemas.openxmlformats.org/drawingml/2006/main">
          <a:off x="7148911" y="5295103"/>
          <a:ext cx="2000054" cy="6759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ar-QA" sz="1100" b="1">
              <a:solidFill>
                <a:schemeClr val="accent6"/>
              </a:solidFill>
              <a:latin typeface="Sakkal Majalla" panose="02000000000000000000" pitchFamily="2" charset="-78"/>
              <a:cs typeface="Sakkal Majalla" panose="02000000000000000000" pitchFamily="2" charset="-78"/>
            </a:rPr>
            <a:t>طلاب الجامعات (خاص)</a:t>
          </a:r>
        </a:p>
        <a:p xmlns:a="http://schemas.openxmlformats.org/drawingml/2006/main">
          <a:r>
            <a:rPr lang="en-US" sz="1100" b="1">
              <a:solidFill>
                <a:schemeClr val="accent6"/>
              </a:solidFill>
            </a:rPr>
            <a:t>Universtiy</a:t>
          </a:r>
          <a:r>
            <a:rPr lang="en-US" sz="1100" b="1" baseline="0">
              <a:solidFill>
                <a:schemeClr val="accent6"/>
              </a:solidFill>
            </a:rPr>
            <a:t> Students (Private)</a:t>
          </a:r>
          <a:endParaRPr lang="en-US" sz="1100" b="1">
            <a:solidFill>
              <a:schemeClr val="accent6"/>
            </a:solidFill>
          </a:endParaRPr>
        </a:p>
      </cdr:txBody>
    </cdr:sp>
  </cdr:relSizeAnchor>
</c:userShapes>
</file>

<file path=xl/drawings/drawing5.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1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xdr:wsDr xmlns:xdr="http://schemas.openxmlformats.org/drawingml/2006/spreadsheetDrawing" xmlns:a="http://schemas.openxmlformats.org/drawingml/2006/main">
  <xdr:twoCellAnchor>
    <xdr:from>
      <xdr:col>4</xdr:col>
      <xdr:colOff>0</xdr:colOff>
      <xdr:row>12</xdr:row>
      <xdr:rowOff>266700</xdr:rowOff>
    </xdr:from>
    <xdr:to>
      <xdr:col>4</xdr:col>
      <xdr:colOff>0</xdr:colOff>
      <xdr:row>13</xdr:row>
      <xdr:rowOff>0</xdr:rowOff>
    </xdr:to>
    <xdr:sp macro="" textlink="">
      <xdr:nvSpPr>
        <xdr:cNvPr id="66561" name="Text Box 1">
          <a:extLst>
            <a:ext uri="{FF2B5EF4-FFF2-40B4-BE49-F238E27FC236}">
              <a16:creationId xmlns:a16="http://schemas.microsoft.com/office/drawing/2014/main" id="{00000000-0008-0000-1E00-000001040100}"/>
            </a:ext>
          </a:extLst>
        </xdr:cNvPr>
        <xdr:cNvSpPr txBox="1">
          <a:spLocks noChangeArrowheads="1"/>
        </xdr:cNvSpPr>
      </xdr:nvSpPr>
      <xdr:spPr bwMode="auto">
        <a:xfrm>
          <a:off x="148504275" y="3667125"/>
          <a:ext cx="0" cy="190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4</xdr:col>
      <xdr:colOff>0</xdr:colOff>
      <xdr:row>12</xdr:row>
      <xdr:rowOff>266700</xdr:rowOff>
    </xdr:from>
    <xdr:to>
      <xdr:col>4</xdr:col>
      <xdr:colOff>0</xdr:colOff>
      <xdr:row>13</xdr:row>
      <xdr:rowOff>0</xdr:rowOff>
    </xdr:to>
    <xdr:sp macro="" textlink="">
      <xdr:nvSpPr>
        <xdr:cNvPr id="66562" name="Text Box 2">
          <a:extLst>
            <a:ext uri="{FF2B5EF4-FFF2-40B4-BE49-F238E27FC236}">
              <a16:creationId xmlns:a16="http://schemas.microsoft.com/office/drawing/2014/main" id="{00000000-0008-0000-1E00-000002040100}"/>
            </a:ext>
          </a:extLst>
        </xdr:cNvPr>
        <xdr:cNvSpPr txBox="1">
          <a:spLocks noChangeArrowheads="1"/>
        </xdr:cNvSpPr>
      </xdr:nvSpPr>
      <xdr:spPr bwMode="auto">
        <a:xfrm>
          <a:off x="148504275" y="3667125"/>
          <a:ext cx="0" cy="190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17</xdr:col>
      <xdr:colOff>0</xdr:colOff>
      <xdr:row>12</xdr:row>
      <xdr:rowOff>266700</xdr:rowOff>
    </xdr:from>
    <xdr:to>
      <xdr:col>17</xdr:col>
      <xdr:colOff>0</xdr:colOff>
      <xdr:row>13</xdr:row>
      <xdr:rowOff>0</xdr:rowOff>
    </xdr:to>
    <xdr:sp macro="" textlink="">
      <xdr:nvSpPr>
        <xdr:cNvPr id="66563" name="Text Box 3">
          <a:extLst>
            <a:ext uri="{FF2B5EF4-FFF2-40B4-BE49-F238E27FC236}">
              <a16:creationId xmlns:a16="http://schemas.microsoft.com/office/drawing/2014/main" id="{00000000-0008-0000-1E00-000003040100}"/>
            </a:ext>
          </a:extLst>
        </xdr:cNvPr>
        <xdr:cNvSpPr txBox="1">
          <a:spLocks noChangeArrowheads="1"/>
        </xdr:cNvSpPr>
      </xdr:nvSpPr>
      <xdr:spPr bwMode="auto">
        <a:xfrm>
          <a:off x="147246975" y="3667125"/>
          <a:ext cx="0" cy="190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18</xdr:col>
      <xdr:colOff>0</xdr:colOff>
      <xdr:row>12</xdr:row>
      <xdr:rowOff>257175</xdr:rowOff>
    </xdr:from>
    <xdr:to>
      <xdr:col>18</xdr:col>
      <xdr:colOff>0</xdr:colOff>
      <xdr:row>13</xdr:row>
      <xdr:rowOff>0</xdr:rowOff>
    </xdr:to>
    <xdr:sp macro="" textlink="">
      <xdr:nvSpPr>
        <xdr:cNvPr id="66564" name="Text Box 4">
          <a:extLst>
            <a:ext uri="{FF2B5EF4-FFF2-40B4-BE49-F238E27FC236}">
              <a16:creationId xmlns:a16="http://schemas.microsoft.com/office/drawing/2014/main" id="{00000000-0008-0000-1E00-000004040100}"/>
            </a:ext>
          </a:extLst>
        </xdr:cNvPr>
        <xdr:cNvSpPr txBox="1">
          <a:spLocks noChangeArrowheads="1"/>
        </xdr:cNvSpPr>
      </xdr:nvSpPr>
      <xdr:spPr bwMode="auto">
        <a:xfrm>
          <a:off x="146932650" y="3657600"/>
          <a:ext cx="0" cy="285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9" name="Text Box 3">
          <a:extLst>
            <a:ext uri="{FF2B5EF4-FFF2-40B4-BE49-F238E27FC236}">
              <a16:creationId xmlns:a16="http://schemas.microsoft.com/office/drawing/2014/main" id="{00000000-0008-0000-1E00-000009000000}"/>
            </a:ext>
          </a:extLst>
        </xdr:cNvPr>
        <xdr:cNvSpPr txBox="1">
          <a:spLocks noChangeArrowheads="1"/>
        </xdr:cNvSpPr>
      </xdr:nvSpPr>
      <xdr:spPr bwMode="auto">
        <a:xfrm>
          <a:off x="997598970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0" name="Text Box 4">
          <a:extLst>
            <a:ext uri="{FF2B5EF4-FFF2-40B4-BE49-F238E27FC236}">
              <a16:creationId xmlns:a16="http://schemas.microsoft.com/office/drawing/2014/main" id="{00000000-0008-0000-1E00-00000A000000}"/>
            </a:ext>
          </a:extLst>
        </xdr:cNvPr>
        <xdr:cNvSpPr txBox="1">
          <a:spLocks noChangeArrowheads="1"/>
        </xdr:cNvSpPr>
      </xdr:nvSpPr>
      <xdr:spPr bwMode="auto">
        <a:xfrm>
          <a:off x="9975675375"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1" name="Text Box 3">
          <a:extLst>
            <a:ext uri="{FF2B5EF4-FFF2-40B4-BE49-F238E27FC236}">
              <a16:creationId xmlns:a16="http://schemas.microsoft.com/office/drawing/2014/main" id="{00000000-0008-0000-1E00-00000B000000}"/>
            </a:ext>
          </a:extLst>
        </xdr:cNvPr>
        <xdr:cNvSpPr txBox="1">
          <a:spLocks noChangeArrowheads="1"/>
        </xdr:cNvSpPr>
      </xdr:nvSpPr>
      <xdr:spPr bwMode="auto">
        <a:xfrm>
          <a:off x="997798995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2" name="Text Box 4">
          <a:extLst>
            <a:ext uri="{FF2B5EF4-FFF2-40B4-BE49-F238E27FC236}">
              <a16:creationId xmlns:a16="http://schemas.microsoft.com/office/drawing/2014/main" id="{00000000-0008-0000-1E00-00000C000000}"/>
            </a:ext>
          </a:extLst>
        </xdr:cNvPr>
        <xdr:cNvSpPr txBox="1">
          <a:spLocks noChangeArrowheads="1"/>
        </xdr:cNvSpPr>
      </xdr:nvSpPr>
      <xdr:spPr bwMode="auto">
        <a:xfrm>
          <a:off x="997758990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 name="Text Box 3">
          <a:extLst>
            <a:ext uri="{FF2B5EF4-FFF2-40B4-BE49-F238E27FC236}">
              <a16:creationId xmlns:a16="http://schemas.microsoft.com/office/drawing/2014/main" id="{00000000-0008-0000-1E00-00000D000000}"/>
            </a:ext>
          </a:extLst>
        </xdr:cNvPr>
        <xdr:cNvSpPr txBox="1">
          <a:spLocks noChangeArrowheads="1"/>
        </xdr:cNvSpPr>
      </xdr:nvSpPr>
      <xdr:spPr bwMode="auto">
        <a:xfrm>
          <a:off x="997919010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4" name="Text Box 4">
          <a:extLst>
            <a:ext uri="{FF2B5EF4-FFF2-40B4-BE49-F238E27FC236}">
              <a16:creationId xmlns:a16="http://schemas.microsoft.com/office/drawing/2014/main" id="{00000000-0008-0000-1E00-00000E000000}"/>
            </a:ext>
          </a:extLst>
        </xdr:cNvPr>
        <xdr:cNvSpPr txBox="1">
          <a:spLocks noChangeArrowheads="1"/>
        </xdr:cNvSpPr>
      </xdr:nvSpPr>
      <xdr:spPr bwMode="auto">
        <a:xfrm>
          <a:off x="997879005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23" name="Text Box 3">
          <a:extLst>
            <a:ext uri="{FF2B5EF4-FFF2-40B4-BE49-F238E27FC236}">
              <a16:creationId xmlns:a16="http://schemas.microsoft.com/office/drawing/2014/main" id="{00000000-0008-0000-1E00-000017000000}"/>
            </a:ext>
          </a:extLst>
        </xdr:cNvPr>
        <xdr:cNvSpPr txBox="1">
          <a:spLocks noChangeArrowheads="1"/>
        </xdr:cNvSpPr>
      </xdr:nvSpPr>
      <xdr:spPr bwMode="auto">
        <a:xfrm>
          <a:off x="997798995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24" name="Text Box 4">
          <a:extLst>
            <a:ext uri="{FF2B5EF4-FFF2-40B4-BE49-F238E27FC236}">
              <a16:creationId xmlns:a16="http://schemas.microsoft.com/office/drawing/2014/main" id="{00000000-0008-0000-1E00-000018000000}"/>
            </a:ext>
          </a:extLst>
        </xdr:cNvPr>
        <xdr:cNvSpPr txBox="1">
          <a:spLocks noChangeArrowheads="1"/>
        </xdr:cNvSpPr>
      </xdr:nvSpPr>
      <xdr:spPr bwMode="auto">
        <a:xfrm>
          <a:off x="997758990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5" name="Text Box 3">
          <a:extLst>
            <a:ext uri="{FF2B5EF4-FFF2-40B4-BE49-F238E27FC236}">
              <a16:creationId xmlns:a16="http://schemas.microsoft.com/office/drawing/2014/main" id="{00000000-0008-0000-1E00-000019000000}"/>
            </a:ext>
          </a:extLst>
        </xdr:cNvPr>
        <xdr:cNvSpPr txBox="1">
          <a:spLocks noChangeArrowheads="1"/>
        </xdr:cNvSpPr>
      </xdr:nvSpPr>
      <xdr:spPr bwMode="auto">
        <a:xfrm>
          <a:off x="997919010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6" name="Text Box 4">
          <a:extLst>
            <a:ext uri="{FF2B5EF4-FFF2-40B4-BE49-F238E27FC236}">
              <a16:creationId xmlns:a16="http://schemas.microsoft.com/office/drawing/2014/main" id="{00000000-0008-0000-1E00-00001A000000}"/>
            </a:ext>
          </a:extLst>
        </xdr:cNvPr>
        <xdr:cNvSpPr txBox="1">
          <a:spLocks noChangeArrowheads="1"/>
        </xdr:cNvSpPr>
      </xdr:nvSpPr>
      <xdr:spPr bwMode="auto">
        <a:xfrm>
          <a:off x="997879005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7" name="Text Box 3">
          <a:extLst>
            <a:ext uri="{FF2B5EF4-FFF2-40B4-BE49-F238E27FC236}">
              <a16:creationId xmlns:a16="http://schemas.microsoft.com/office/drawing/2014/main" id="{00000000-0008-0000-1E00-00001B000000}"/>
            </a:ext>
          </a:extLst>
        </xdr:cNvPr>
        <xdr:cNvSpPr txBox="1">
          <a:spLocks noChangeArrowheads="1"/>
        </xdr:cNvSpPr>
      </xdr:nvSpPr>
      <xdr:spPr bwMode="auto">
        <a:xfrm>
          <a:off x="997919010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8" name="Text Box 4">
          <a:extLst>
            <a:ext uri="{FF2B5EF4-FFF2-40B4-BE49-F238E27FC236}">
              <a16:creationId xmlns:a16="http://schemas.microsoft.com/office/drawing/2014/main" id="{00000000-0008-0000-1E00-00001C000000}"/>
            </a:ext>
          </a:extLst>
        </xdr:cNvPr>
        <xdr:cNvSpPr txBox="1">
          <a:spLocks noChangeArrowheads="1"/>
        </xdr:cNvSpPr>
      </xdr:nvSpPr>
      <xdr:spPr bwMode="auto">
        <a:xfrm>
          <a:off x="997879005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9" name="Text Box 3">
          <a:extLst>
            <a:ext uri="{FF2B5EF4-FFF2-40B4-BE49-F238E27FC236}">
              <a16:creationId xmlns:a16="http://schemas.microsoft.com/office/drawing/2014/main" id="{00000000-0008-0000-1E00-00001D000000}"/>
            </a:ext>
          </a:extLst>
        </xdr:cNvPr>
        <xdr:cNvSpPr txBox="1">
          <a:spLocks noChangeArrowheads="1"/>
        </xdr:cNvSpPr>
      </xdr:nvSpPr>
      <xdr:spPr bwMode="auto">
        <a:xfrm>
          <a:off x="998039025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0" name="Text Box 4">
          <a:extLst>
            <a:ext uri="{FF2B5EF4-FFF2-40B4-BE49-F238E27FC236}">
              <a16:creationId xmlns:a16="http://schemas.microsoft.com/office/drawing/2014/main" id="{00000000-0008-0000-1E00-00001E000000}"/>
            </a:ext>
          </a:extLst>
        </xdr:cNvPr>
        <xdr:cNvSpPr txBox="1">
          <a:spLocks noChangeArrowheads="1"/>
        </xdr:cNvSpPr>
      </xdr:nvSpPr>
      <xdr:spPr bwMode="auto">
        <a:xfrm>
          <a:off x="997999020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77" name="Text Box 3">
          <a:extLst>
            <a:ext uri="{FF2B5EF4-FFF2-40B4-BE49-F238E27FC236}">
              <a16:creationId xmlns:a16="http://schemas.microsoft.com/office/drawing/2014/main" id="{00000000-0008-0000-1E00-00004D000000}"/>
            </a:ext>
          </a:extLst>
        </xdr:cNvPr>
        <xdr:cNvSpPr txBox="1">
          <a:spLocks noChangeArrowheads="1"/>
        </xdr:cNvSpPr>
      </xdr:nvSpPr>
      <xdr:spPr bwMode="auto">
        <a:xfrm>
          <a:off x="99779899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78" name="Text Box 4">
          <a:extLst>
            <a:ext uri="{FF2B5EF4-FFF2-40B4-BE49-F238E27FC236}">
              <a16:creationId xmlns:a16="http://schemas.microsoft.com/office/drawing/2014/main" id="{00000000-0008-0000-1E00-00004E000000}"/>
            </a:ext>
          </a:extLst>
        </xdr:cNvPr>
        <xdr:cNvSpPr txBox="1">
          <a:spLocks noChangeArrowheads="1"/>
        </xdr:cNvSpPr>
      </xdr:nvSpPr>
      <xdr:spPr bwMode="auto">
        <a:xfrm>
          <a:off x="99775899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9" name="Text Box 3">
          <a:extLst>
            <a:ext uri="{FF2B5EF4-FFF2-40B4-BE49-F238E27FC236}">
              <a16:creationId xmlns:a16="http://schemas.microsoft.com/office/drawing/2014/main" id="{00000000-0008-0000-1E00-00004F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0" name="Text Box 4">
          <a:extLst>
            <a:ext uri="{FF2B5EF4-FFF2-40B4-BE49-F238E27FC236}">
              <a16:creationId xmlns:a16="http://schemas.microsoft.com/office/drawing/2014/main" id="{00000000-0008-0000-1E00-000050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1" name="Text Box 3">
          <a:extLst>
            <a:ext uri="{FF2B5EF4-FFF2-40B4-BE49-F238E27FC236}">
              <a16:creationId xmlns:a16="http://schemas.microsoft.com/office/drawing/2014/main" id="{00000000-0008-0000-1E00-000051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2" name="Text Box 4">
          <a:extLst>
            <a:ext uri="{FF2B5EF4-FFF2-40B4-BE49-F238E27FC236}">
              <a16:creationId xmlns:a16="http://schemas.microsoft.com/office/drawing/2014/main" id="{00000000-0008-0000-1E00-000052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3" name="Text Box 3">
          <a:extLst>
            <a:ext uri="{FF2B5EF4-FFF2-40B4-BE49-F238E27FC236}">
              <a16:creationId xmlns:a16="http://schemas.microsoft.com/office/drawing/2014/main" id="{00000000-0008-0000-1E00-000053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4" name="Text Box 4">
          <a:extLst>
            <a:ext uri="{FF2B5EF4-FFF2-40B4-BE49-F238E27FC236}">
              <a16:creationId xmlns:a16="http://schemas.microsoft.com/office/drawing/2014/main" id="{00000000-0008-0000-1E00-000054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5" name="Text Box 3">
          <a:extLst>
            <a:ext uri="{FF2B5EF4-FFF2-40B4-BE49-F238E27FC236}">
              <a16:creationId xmlns:a16="http://schemas.microsoft.com/office/drawing/2014/main" id="{00000000-0008-0000-1E00-000055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6" name="Text Box 4">
          <a:extLst>
            <a:ext uri="{FF2B5EF4-FFF2-40B4-BE49-F238E27FC236}">
              <a16:creationId xmlns:a16="http://schemas.microsoft.com/office/drawing/2014/main" id="{00000000-0008-0000-1E00-000056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7" name="Text Box 3">
          <a:extLst>
            <a:ext uri="{FF2B5EF4-FFF2-40B4-BE49-F238E27FC236}">
              <a16:creationId xmlns:a16="http://schemas.microsoft.com/office/drawing/2014/main" id="{00000000-0008-0000-1E00-000057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8" name="Text Box 4">
          <a:extLst>
            <a:ext uri="{FF2B5EF4-FFF2-40B4-BE49-F238E27FC236}">
              <a16:creationId xmlns:a16="http://schemas.microsoft.com/office/drawing/2014/main" id="{00000000-0008-0000-1E00-000058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9" name="Text Box 3">
          <a:extLst>
            <a:ext uri="{FF2B5EF4-FFF2-40B4-BE49-F238E27FC236}">
              <a16:creationId xmlns:a16="http://schemas.microsoft.com/office/drawing/2014/main" id="{00000000-0008-0000-1E00-000059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0" name="Text Box 4">
          <a:extLst>
            <a:ext uri="{FF2B5EF4-FFF2-40B4-BE49-F238E27FC236}">
              <a16:creationId xmlns:a16="http://schemas.microsoft.com/office/drawing/2014/main" id="{00000000-0008-0000-1E00-00005A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 name="Text Box 3">
          <a:extLst>
            <a:ext uri="{FF2B5EF4-FFF2-40B4-BE49-F238E27FC236}">
              <a16:creationId xmlns:a16="http://schemas.microsoft.com/office/drawing/2014/main" id="{00000000-0008-0000-1E00-00005B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 name="Text Box 4">
          <a:extLst>
            <a:ext uri="{FF2B5EF4-FFF2-40B4-BE49-F238E27FC236}">
              <a16:creationId xmlns:a16="http://schemas.microsoft.com/office/drawing/2014/main" id="{00000000-0008-0000-1E00-00005C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67" name="Text Box 3">
          <a:extLst>
            <a:ext uri="{FF2B5EF4-FFF2-40B4-BE49-F238E27FC236}">
              <a16:creationId xmlns:a16="http://schemas.microsoft.com/office/drawing/2014/main" id="{00000000-0008-0000-1E00-000043000000}"/>
            </a:ext>
          </a:extLst>
        </xdr:cNvPr>
        <xdr:cNvSpPr txBox="1">
          <a:spLocks noChangeArrowheads="1"/>
        </xdr:cNvSpPr>
      </xdr:nvSpPr>
      <xdr:spPr bwMode="auto">
        <a:xfrm>
          <a:off x="99779899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68" name="Text Box 4">
          <a:extLst>
            <a:ext uri="{FF2B5EF4-FFF2-40B4-BE49-F238E27FC236}">
              <a16:creationId xmlns:a16="http://schemas.microsoft.com/office/drawing/2014/main" id="{00000000-0008-0000-1E00-000044000000}"/>
            </a:ext>
          </a:extLst>
        </xdr:cNvPr>
        <xdr:cNvSpPr txBox="1">
          <a:spLocks noChangeArrowheads="1"/>
        </xdr:cNvSpPr>
      </xdr:nvSpPr>
      <xdr:spPr bwMode="auto">
        <a:xfrm>
          <a:off x="99775899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9" name="Text Box 3">
          <a:extLst>
            <a:ext uri="{FF2B5EF4-FFF2-40B4-BE49-F238E27FC236}">
              <a16:creationId xmlns:a16="http://schemas.microsoft.com/office/drawing/2014/main" id="{00000000-0008-0000-1E00-000045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0" name="Text Box 4">
          <a:extLst>
            <a:ext uri="{FF2B5EF4-FFF2-40B4-BE49-F238E27FC236}">
              <a16:creationId xmlns:a16="http://schemas.microsoft.com/office/drawing/2014/main" id="{00000000-0008-0000-1E00-000046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1" name="Text Box 3">
          <a:extLst>
            <a:ext uri="{FF2B5EF4-FFF2-40B4-BE49-F238E27FC236}">
              <a16:creationId xmlns:a16="http://schemas.microsoft.com/office/drawing/2014/main" id="{00000000-0008-0000-1E00-000047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2" name="Text Box 4">
          <a:extLst>
            <a:ext uri="{FF2B5EF4-FFF2-40B4-BE49-F238E27FC236}">
              <a16:creationId xmlns:a16="http://schemas.microsoft.com/office/drawing/2014/main" id="{00000000-0008-0000-1E00-000048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3" name="Text Box 3">
          <a:extLst>
            <a:ext uri="{FF2B5EF4-FFF2-40B4-BE49-F238E27FC236}">
              <a16:creationId xmlns:a16="http://schemas.microsoft.com/office/drawing/2014/main" id="{00000000-0008-0000-1E00-000049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4" name="Text Box 4">
          <a:extLst>
            <a:ext uri="{FF2B5EF4-FFF2-40B4-BE49-F238E27FC236}">
              <a16:creationId xmlns:a16="http://schemas.microsoft.com/office/drawing/2014/main" id="{00000000-0008-0000-1E00-00004A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5" name="Text Box 3">
          <a:extLst>
            <a:ext uri="{FF2B5EF4-FFF2-40B4-BE49-F238E27FC236}">
              <a16:creationId xmlns:a16="http://schemas.microsoft.com/office/drawing/2014/main" id="{00000000-0008-0000-1E00-00004B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6" name="Text Box 4">
          <a:extLst>
            <a:ext uri="{FF2B5EF4-FFF2-40B4-BE49-F238E27FC236}">
              <a16:creationId xmlns:a16="http://schemas.microsoft.com/office/drawing/2014/main" id="{00000000-0008-0000-1E00-00004C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3" name="Text Box 3">
          <a:extLst>
            <a:ext uri="{FF2B5EF4-FFF2-40B4-BE49-F238E27FC236}">
              <a16:creationId xmlns:a16="http://schemas.microsoft.com/office/drawing/2014/main" id="{00000000-0008-0000-1E00-00005D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4" name="Text Box 4">
          <a:extLst>
            <a:ext uri="{FF2B5EF4-FFF2-40B4-BE49-F238E27FC236}">
              <a16:creationId xmlns:a16="http://schemas.microsoft.com/office/drawing/2014/main" id="{00000000-0008-0000-1E00-00005E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5" name="Text Box 3">
          <a:extLst>
            <a:ext uri="{FF2B5EF4-FFF2-40B4-BE49-F238E27FC236}">
              <a16:creationId xmlns:a16="http://schemas.microsoft.com/office/drawing/2014/main" id="{00000000-0008-0000-1E00-00005F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6" name="Text Box 4">
          <a:extLst>
            <a:ext uri="{FF2B5EF4-FFF2-40B4-BE49-F238E27FC236}">
              <a16:creationId xmlns:a16="http://schemas.microsoft.com/office/drawing/2014/main" id="{00000000-0008-0000-1E00-000060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7" name="Text Box 3">
          <a:extLst>
            <a:ext uri="{FF2B5EF4-FFF2-40B4-BE49-F238E27FC236}">
              <a16:creationId xmlns:a16="http://schemas.microsoft.com/office/drawing/2014/main" id="{00000000-0008-0000-1E00-000061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8" name="Text Box 4">
          <a:extLst>
            <a:ext uri="{FF2B5EF4-FFF2-40B4-BE49-F238E27FC236}">
              <a16:creationId xmlns:a16="http://schemas.microsoft.com/office/drawing/2014/main" id="{00000000-0008-0000-1E00-000062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9" name="Text Box 3">
          <a:extLst>
            <a:ext uri="{FF2B5EF4-FFF2-40B4-BE49-F238E27FC236}">
              <a16:creationId xmlns:a16="http://schemas.microsoft.com/office/drawing/2014/main" id="{00000000-0008-0000-1E00-000063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00" name="Text Box 4">
          <a:extLst>
            <a:ext uri="{FF2B5EF4-FFF2-40B4-BE49-F238E27FC236}">
              <a16:creationId xmlns:a16="http://schemas.microsoft.com/office/drawing/2014/main" id="{00000000-0008-0000-1E00-000064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1" name="Text Box 3">
          <a:extLst>
            <a:ext uri="{FF2B5EF4-FFF2-40B4-BE49-F238E27FC236}">
              <a16:creationId xmlns:a16="http://schemas.microsoft.com/office/drawing/2014/main" id="{00000000-0008-0000-1E00-000065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2" name="Text Box 4">
          <a:extLst>
            <a:ext uri="{FF2B5EF4-FFF2-40B4-BE49-F238E27FC236}">
              <a16:creationId xmlns:a16="http://schemas.microsoft.com/office/drawing/2014/main" id="{00000000-0008-0000-1E00-000066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3" name="Text Box 3">
          <a:extLst>
            <a:ext uri="{FF2B5EF4-FFF2-40B4-BE49-F238E27FC236}">
              <a16:creationId xmlns:a16="http://schemas.microsoft.com/office/drawing/2014/main" id="{00000000-0008-0000-1E00-000067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4" name="Text Box 4">
          <a:extLst>
            <a:ext uri="{FF2B5EF4-FFF2-40B4-BE49-F238E27FC236}">
              <a16:creationId xmlns:a16="http://schemas.microsoft.com/office/drawing/2014/main" id="{00000000-0008-0000-1E00-000068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 name="Text Box 3">
          <a:extLst>
            <a:ext uri="{FF2B5EF4-FFF2-40B4-BE49-F238E27FC236}">
              <a16:creationId xmlns:a16="http://schemas.microsoft.com/office/drawing/2014/main" id="{00000000-0008-0000-1E00-000069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6" name="Text Box 4">
          <a:extLst>
            <a:ext uri="{FF2B5EF4-FFF2-40B4-BE49-F238E27FC236}">
              <a16:creationId xmlns:a16="http://schemas.microsoft.com/office/drawing/2014/main" id="{00000000-0008-0000-1E00-00006A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7" name="Text Box 3">
          <a:extLst>
            <a:ext uri="{FF2B5EF4-FFF2-40B4-BE49-F238E27FC236}">
              <a16:creationId xmlns:a16="http://schemas.microsoft.com/office/drawing/2014/main" id="{00000000-0008-0000-1E00-00006B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8" name="Text Box 4">
          <a:extLst>
            <a:ext uri="{FF2B5EF4-FFF2-40B4-BE49-F238E27FC236}">
              <a16:creationId xmlns:a16="http://schemas.microsoft.com/office/drawing/2014/main" id="{00000000-0008-0000-1E00-00006C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 name="Text Box 3">
          <a:extLst>
            <a:ext uri="{FF2B5EF4-FFF2-40B4-BE49-F238E27FC236}">
              <a16:creationId xmlns:a16="http://schemas.microsoft.com/office/drawing/2014/main" id="{00000000-0008-0000-1E00-00006D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0" name="Text Box 4">
          <a:extLst>
            <a:ext uri="{FF2B5EF4-FFF2-40B4-BE49-F238E27FC236}">
              <a16:creationId xmlns:a16="http://schemas.microsoft.com/office/drawing/2014/main" id="{00000000-0008-0000-1E00-00006E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1" name="Text Box 3">
          <a:extLst>
            <a:ext uri="{FF2B5EF4-FFF2-40B4-BE49-F238E27FC236}">
              <a16:creationId xmlns:a16="http://schemas.microsoft.com/office/drawing/2014/main" id="{00000000-0008-0000-1E00-00006F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 name="Text Box 4">
          <a:extLst>
            <a:ext uri="{FF2B5EF4-FFF2-40B4-BE49-F238E27FC236}">
              <a16:creationId xmlns:a16="http://schemas.microsoft.com/office/drawing/2014/main" id="{00000000-0008-0000-1E00-000070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65" name="Text Box 3">
          <a:extLst>
            <a:ext uri="{FF2B5EF4-FFF2-40B4-BE49-F238E27FC236}">
              <a16:creationId xmlns:a16="http://schemas.microsoft.com/office/drawing/2014/main" id="{00000000-0008-0000-1E00-0000A5000000}"/>
            </a:ext>
          </a:extLst>
        </xdr:cNvPr>
        <xdr:cNvSpPr txBox="1">
          <a:spLocks noChangeArrowheads="1"/>
        </xdr:cNvSpPr>
      </xdr:nvSpPr>
      <xdr:spPr bwMode="auto">
        <a:xfrm>
          <a:off x="99781137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66" name="Text Box 4">
          <a:extLst>
            <a:ext uri="{FF2B5EF4-FFF2-40B4-BE49-F238E27FC236}">
              <a16:creationId xmlns:a16="http://schemas.microsoft.com/office/drawing/2014/main" id="{00000000-0008-0000-1E00-0000A6000000}"/>
            </a:ext>
          </a:extLst>
        </xdr:cNvPr>
        <xdr:cNvSpPr txBox="1">
          <a:spLocks noChangeArrowheads="1"/>
        </xdr:cNvSpPr>
      </xdr:nvSpPr>
      <xdr:spPr bwMode="auto">
        <a:xfrm>
          <a:off x="99777137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67" name="Text Box 3">
          <a:extLst>
            <a:ext uri="{FF2B5EF4-FFF2-40B4-BE49-F238E27FC236}">
              <a16:creationId xmlns:a16="http://schemas.microsoft.com/office/drawing/2014/main" id="{00000000-0008-0000-1E00-0000A7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68" name="Text Box 4">
          <a:extLst>
            <a:ext uri="{FF2B5EF4-FFF2-40B4-BE49-F238E27FC236}">
              <a16:creationId xmlns:a16="http://schemas.microsoft.com/office/drawing/2014/main" id="{00000000-0008-0000-1E00-0000A8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69" name="Text Box 3">
          <a:extLst>
            <a:ext uri="{FF2B5EF4-FFF2-40B4-BE49-F238E27FC236}">
              <a16:creationId xmlns:a16="http://schemas.microsoft.com/office/drawing/2014/main" id="{00000000-0008-0000-1E00-0000A9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70" name="Text Box 4">
          <a:extLst>
            <a:ext uri="{FF2B5EF4-FFF2-40B4-BE49-F238E27FC236}">
              <a16:creationId xmlns:a16="http://schemas.microsoft.com/office/drawing/2014/main" id="{00000000-0008-0000-1E00-0000AA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1" name="Text Box 3">
          <a:extLst>
            <a:ext uri="{FF2B5EF4-FFF2-40B4-BE49-F238E27FC236}">
              <a16:creationId xmlns:a16="http://schemas.microsoft.com/office/drawing/2014/main" id="{00000000-0008-0000-1E00-0000AB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2" name="Text Box 4">
          <a:extLst>
            <a:ext uri="{FF2B5EF4-FFF2-40B4-BE49-F238E27FC236}">
              <a16:creationId xmlns:a16="http://schemas.microsoft.com/office/drawing/2014/main" id="{00000000-0008-0000-1E00-0000AC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73" name="Text Box 3">
          <a:extLst>
            <a:ext uri="{FF2B5EF4-FFF2-40B4-BE49-F238E27FC236}">
              <a16:creationId xmlns:a16="http://schemas.microsoft.com/office/drawing/2014/main" id="{00000000-0008-0000-1E00-0000AD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74" name="Text Box 4">
          <a:extLst>
            <a:ext uri="{FF2B5EF4-FFF2-40B4-BE49-F238E27FC236}">
              <a16:creationId xmlns:a16="http://schemas.microsoft.com/office/drawing/2014/main" id="{00000000-0008-0000-1E00-0000AE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5" name="Text Box 3">
          <a:extLst>
            <a:ext uri="{FF2B5EF4-FFF2-40B4-BE49-F238E27FC236}">
              <a16:creationId xmlns:a16="http://schemas.microsoft.com/office/drawing/2014/main" id="{00000000-0008-0000-1E00-0000AF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6" name="Text Box 4">
          <a:extLst>
            <a:ext uri="{FF2B5EF4-FFF2-40B4-BE49-F238E27FC236}">
              <a16:creationId xmlns:a16="http://schemas.microsoft.com/office/drawing/2014/main" id="{00000000-0008-0000-1E00-0000B0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7" name="Text Box 3">
          <a:extLst>
            <a:ext uri="{FF2B5EF4-FFF2-40B4-BE49-F238E27FC236}">
              <a16:creationId xmlns:a16="http://schemas.microsoft.com/office/drawing/2014/main" id="{00000000-0008-0000-1E00-0000B1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8" name="Text Box 4">
          <a:extLst>
            <a:ext uri="{FF2B5EF4-FFF2-40B4-BE49-F238E27FC236}">
              <a16:creationId xmlns:a16="http://schemas.microsoft.com/office/drawing/2014/main" id="{00000000-0008-0000-1E00-0000B2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9" name="Text Box 3">
          <a:extLst>
            <a:ext uri="{FF2B5EF4-FFF2-40B4-BE49-F238E27FC236}">
              <a16:creationId xmlns:a16="http://schemas.microsoft.com/office/drawing/2014/main" id="{00000000-0008-0000-1E00-0000B3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0" name="Text Box 4">
          <a:extLst>
            <a:ext uri="{FF2B5EF4-FFF2-40B4-BE49-F238E27FC236}">
              <a16:creationId xmlns:a16="http://schemas.microsoft.com/office/drawing/2014/main" id="{00000000-0008-0000-1E00-0000B4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1" name="Text Box 3">
          <a:extLst>
            <a:ext uri="{FF2B5EF4-FFF2-40B4-BE49-F238E27FC236}">
              <a16:creationId xmlns:a16="http://schemas.microsoft.com/office/drawing/2014/main" id="{00000000-0008-0000-1E00-0000B5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2" name="Text Box 4">
          <a:extLst>
            <a:ext uri="{FF2B5EF4-FFF2-40B4-BE49-F238E27FC236}">
              <a16:creationId xmlns:a16="http://schemas.microsoft.com/office/drawing/2014/main" id="{00000000-0008-0000-1E00-0000B6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3" name="Text Box 3">
          <a:extLst>
            <a:ext uri="{FF2B5EF4-FFF2-40B4-BE49-F238E27FC236}">
              <a16:creationId xmlns:a16="http://schemas.microsoft.com/office/drawing/2014/main" id="{00000000-0008-0000-1E00-0000B7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4" name="Text Box 4">
          <a:extLst>
            <a:ext uri="{FF2B5EF4-FFF2-40B4-BE49-F238E27FC236}">
              <a16:creationId xmlns:a16="http://schemas.microsoft.com/office/drawing/2014/main" id="{00000000-0008-0000-1E00-0000B8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5" name="Text Box 3">
          <a:extLst>
            <a:ext uri="{FF2B5EF4-FFF2-40B4-BE49-F238E27FC236}">
              <a16:creationId xmlns:a16="http://schemas.microsoft.com/office/drawing/2014/main" id="{00000000-0008-0000-1E00-0000B9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6" name="Text Box 4">
          <a:extLst>
            <a:ext uri="{FF2B5EF4-FFF2-40B4-BE49-F238E27FC236}">
              <a16:creationId xmlns:a16="http://schemas.microsoft.com/office/drawing/2014/main" id="{00000000-0008-0000-1E00-0000BA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7" name="Text Box 3">
          <a:extLst>
            <a:ext uri="{FF2B5EF4-FFF2-40B4-BE49-F238E27FC236}">
              <a16:creationId xmlns:a16="http://schemas.microsoft.com/office/drawing/2014/main" id="{00000000-0008-0000-1E00-0000BB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8" name="Text Box 4">
          <a:extLst>
            <a:ext uri="{FF2B5EF4-FFF2-40B4-BE49-F238E27FC236}">
              <a16:creationId xmlns:a16="http://schemas.microsoft.com/office/drawing/2014/main" id="{00000000-0008-0000-1E00-0000BC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9" name="Text Box 3">
          <a:extLst>
            <a:ext uri="{FF2B5EF4-FFF2-40B4-BE49-F238E27FC236}">
              <a16:creationId xmlns:a16="http://schemas.microsoft.com/office/drawing/2014/main" id="{00000000-0008-0000-1E00-0000BD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0" name="Text Box 4">
          <a:extLst>
            <a:ext uri="{FF2B5EF4-FFF2-40B4-BE49-F238E27FC236}">
              <a16:creationId xmlns:a16="http://schemas.microsoft.com/office/drawing/2014/main" id="{00000000-0008-0000-1E00-0000BE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1" name="Text Box 3">
          <a:extLst>
            <a:ext uri="{FF2B5EF4-FFF2-40B4-BE49-F238E27FC236}">
              <a16:creationId xmlns:a16="http://schemas.microsoft.com/office/drawing/2014/main" id="{00000000-0008-0000-1E00-0000BF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2" name="Text Box 4">
          <a:extLst>
            <a:ext uri="{FF2B5EF4-FFF2-40B4-BE49-F238E27FC236}">
              <a16:creationId xmlns:a16="http://schemas.microsoft.com/office/drawing/2014/main" id="{00000000-0008-0000-1E00-0000C0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3" name="Text Box 3">
          <a:extLst>
            <a:ext uri="{FF2B5EF4-FFF2-40B4-BE49-F238E27FC236}">
              <a16:creationId xmlns:a16="http://schemas.microsoft.com/office/drawing/2014/main" id="{00000000-0008-0000-1E00-0000C1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4" name="Text Box 4">
          <a:extLst>
            <a:ext uri="{FF2B5EF4-FFF2-40B4-BE49-F238E27FC236}">
              <a16:creationId xmlns:a16="http://schemas.microsoft.com/office/drawing/2014/main" id="{00000000-0008-0000-1E00-0000C2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95" name="Text Box 3">
          <a:extLst>
            <a:ext uri="{FF2B5EF4-FFF2-40B4-BE49-F238E27FC236}">
              <a16:creationId xmlns:a16="http://schemas.microsoft.com/office/drawing/2014/main" id="{00000000-0008-0000-1E00-0000C3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96" name="Text Box 4">
          <a:extLst>
            <a:ext uri="{FF2B5EF4-FFF2-40B4-BE49-F238E27FC236}">
              <a16:creationId xmlns:a16="http://schemas.microsoft.com/office/drawing/2014/main" id="{00000000-0008-0000-1E00-0000C4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7" name="Text Box 3">
          <a:extLst>
            <a:ext uri="{FF2B5EF4-FFF2-40B4-BE49-F238E27FC236}">
              <a16:creationId xmlns:a16="http://schemas.microsoft.com/office/drawing/2014/main" id="{00000000-0008-0000-1E00-0000C5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8" name="Text Box 4">
          <a:extLst>
            <a:ext uri="{FF2B5EF4-FFF2-40B4-BE49-F238E27FC236}">
              <a16:creationId xmlns:a16="http://schemas.microsoft.com/office/drawing/2014/main" id="{00000000-0008-0000-1E00-0000C6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9" name="Text Box 3">
          <a:extLst>
            <a:ext uri="{FF2B5EF4-FFF2-40B4-BE49-F238E27FC236}">
              <a16:creationId xmlns:a16="http://schemas.microsoft.com/office/drawing/2014/main" id="{00000000-0008-0000-1E00-0000C7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0" name="Text Box 4">
          <a:extLst>
            <a:ext uri="{FF2B5EF4-FFF2-40B4-BE49-F238E27FC236}">
              <a16:creationId xmlns:a16="http://schemas.microsoft.com/office/drawing/2014/main" id="{00000000-0008-0000-1E00-0000C8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1" name="Text Box 3">
          <a:extLst>
            <a:ext uri="{FF2B5EF4-FFF2-40B4-BE49-F238E27FC236}">
              <a16:creationId xmlns:a16="http://schemas.microsoft.com/office/drawing/2014/main" id="{00000000-0008-0000-1E00-0000C9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2" name="Text Box 4">
          <a:extLst>
            <a:ext uri="{FF2B5EF4-FFF2-40B4-BE49-F238E27FC236}">
              <a16:creationId xmlns:a16="http://schemas.microsoft.com/office/drawing/2014/main" id="{00000000-0008-0000-1E00-0000CA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3" name="Text Box 3">
          <a:extLst>
            <a:ext uri="{FF2B5EF4-FFF2-40B4-BE49-F238E27FC236}">
              <a16:creationId xmlns:a16="http://schemas.microsoft.com/office/drawing/2014/main" id="{00000000-0008-0000-1E00-0000CB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4" name="Text Box 4">
          <a:extLst>
            <a:ext uri="{FF2B5EF4-FFF2-40B4-BE49-F238E27FC236}">
              <a16:creationId xmlns:a16="http://schemas.microsoft.com/office/drawing/2014/main" id="{00000000-0008-0000-1E00-0000CC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5" name="Text Box 3">
          <a:extLst>
            <a:ext uri="{FF2B5EF4-FFF2-40B4-BE49-F238E27FC236}">
              <a16:creationId xmlns:a16="http://schemas.microsoft.com/office/drawing/2014/main" id="{00000000-0008-0000-1E00-0000CD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6" name="Text Box 4">
          <a:extLst>
            <a:ext uri="{FF2B5EF4-FFF2-40B4-BE49-F238E27FC236}">
              <a16:creationId xmlns:a16="http://schemas.microsoft.com/office/drawing/2014/main" id="{00000000-0008-0000-1E00-0000CE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7" name="Text Box 3">
          <a:extLst>
            <a:ext uri="{FF2B5EF4-FFF2-40B4-BE49-F238E27FC236}">
              <a16:creationId xmlns:a16="http://schemas.microsoft.com/office/drawing/2014/main" id="{00000000-0008-0000-1E00-0000CF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8" name="Text Box 4">
          <a:extLst>
            <a:ext uri="{FF2B5EF4-FFF2-40B4-BE49-F238E27FC236}">
              <a16:creationId xmlns:a16="http://schemas.microsoft.com/office/drawing/2014/main" id="{00000000-0008-0000-1E00-0000D0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9" name="Text Box 3">
          <a:extLst>
            <a:ext uri="{FF2B5EF4-FFF2-40B4-BE49-F238E27FC236}">
              <a16:creationId xmlns:a16="http://schemas.microsoft.com/office/drawing/2014/main" id="{00000000-0008-0000-1E00-0000D1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0" name="Text Box 4">
          <a:extLst>
            <a:ext uri="{FF2B5EF4-FFF2-40B4-BE49-F238E27FC236}">
              <a16:creationId xmlns:a16="http://schemas.microsoft.com/office/drawing/2014/main" id="{00000000-0008-0000-1E00-0000D2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1" name="Text Box 3">
          <a:extLst>
            <a:ext uri="{FF2B5EF4-FFF2-40B4-BE49-F238E27FC236}">
              <a16:creationId xmlns:a16="http://schemas.microsoft.com/office/drawing/2014/main" id="{00000000-0008-0000-1E00-0000D3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2" name="Text Box 4">
          <a:extLst>
            <a:ext uri="{FF2B5EF4-FFF2-40B4-BE49-F238E27FC236}">
              <a16:creationId xmlns:a16="http://schemas.microsoft.com/office/drawing/2014/main" id="{00000000-0008-0000-1E00-0000D4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3" name="Text Box 3">
          <a:extLst>
            <a:ext uri="{FF2B5EF4-FFF2-40B4-BE49-F238E27FC236}">
              <a16:creationId xmlns:a16="http://schemas.microsoft.com/office/drawing/2014/main" id="{00000000-0008-0000-1E00-0000D5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4" name="Text Box 4">
          <a:extLst>
            <a:ext uri="{FF2B5EF4-FFF2-40B4-BE49-F238E27FC236}">
              <a16:creationId xmlns:a16="http://schemas.microsoft.com/office/drawing/2014/main" id="{00000000-0008-0000-1E00-0000D6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5" name="Text Box 3">
          <a:extLst>
            <a:ext uri="{FF2B5EF4-FFF2-40B4-BE49-F238E27FC236}">
              <a16:creationId xmlns:a16="http://schemas.microsoft.com/office/drawing/2014/main" id="{00000000-0008-0000-1E00-0000D7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6" name="Text Box 4">
          <a:extLst>
            <a:ext uri="{FF2B5EF4-FFF2-40B4-BE49-F238E27FC236}">
              <a16:creationId xmlns:a16="http://schemas.microsoft.com/office/drawing/2014/main" id="{00000000-0008-0000-1E00-0000D8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19" name="Text Box 3">
          <a:extLst>
            <a:ext uri="{FF2B5EF4-FFF2-40B4-BE49-F238E27FC236}">
              <a16:creationId xmlns:a16="http://schemas.microsoft.com/office/drawing/2014/main" id="{00000000-0008-0000-1E00-000077000000}"/>
            </a:ext>
          </a:extLst>
        </xdr:cNvPr>
        <xdr:cNvSpPr txBox="1">
          <a:spLocks noChangeArrowheads="1"/>
        </xdr:cNvSpPr>
      </xdr:nvSpPr>
      <xdr:spPr bwMode="auto">
        <a:xfrm>
          <a:off x="99781137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20" name="Text Box 4">
          <a:extLst>
            <a:ext uri="{FF2B5EF4-FFF2-40B4-BE49-F238E27FC236}">
              <a16:creationId xmlns:a16="http://schemas.microsoft.com/office/drawing/2014/main" id="{00000000-0008-0000-1E00-000078000000}"/>
            </a:ext>
          </a:extLst>
        </xdr:cNvPr>
        <xdr:cNvSpPr txBox="1">
          <a:spLocks noChangeArrowheads="1"/>
        </xdr:cNvSpPr>
      </xdr:nvSpPr>
      <xdr:spPr bwMode="auto">
        <a:xfrm>
          <a:off x="99777137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1" name="Text Box 3">
          <a:extLst>
            <a:ext uri="{FF2B5EF4-FFF2-40B4-BE49-F238E27FC236}">
              <a16:creationId xmlns:a16="http://schemas.microsoft.com/office/drawing/2014/main" id="{00000000-0008-0000-1E00-000079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22" name="Text Box 4">
          <a:extLst>
            <a:ext uri="{FF2B5EF4-FFF2-40B4-BE49-F238E27FC236}">
              <a16:creationId xmlns:a16="http://schemas.microsoft.com/office/drawing/2014/main" id="{00000000-0008-0000-1E00-00007A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3" name="Text Box 3">
          <a:extLst>
            <a:ext uri="{FF2B5EF4-FFF2-40B4-BE49-F238E27FC236}">
              <a16:creationId xmlns:a16="http://schemas.microsoft.com/office/drawing/2014/main" id="{00000000-0008-0000-1E00-00007B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24" name="Text Box 4">
          <a:extLst>
            <a:ext uri="{FF2B5EF4-FFF2-40B4-BE49-F238E27FC236}">
              <a16:creationId xmlns:a16="http://schemas.microsoft.com/office/drawing/2014/main" id="{00000000-0008-0000-1E00-00007C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5" name="Text Box 3">
          <a:extLst>
            <a:ext uri="{FF2B5EF4-FFF2-40B4-BE49-F238E27FC236}">
              <a16:creationId xmlns:a16="http://schemas.microsoft.com/office/drawing/2014/main" id="{00000000-0008-0000-1E00-00007D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6" name="Text Box 4">
          <a:extLst>
            <a:ext uri="{FF2B5EF4-FFF2-40B4-BE49-F238E27FC236}">
              <a16:creationId xmlns:a16="http://schemas.microsoft.com/office/drawing/2014/main" id="{00000000-0008-0000-1E00-00007E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7" name="Text Box 3">
          <a:extLst>
            <a:ext uri="{FF2B5EF4-FFF2-40B4-BE49-F238E27FC236}">
              <a16:creationId xmlns:a16="http://schemas.microsoft.com/office/drawing/2014/main" id="{00000000-0008-0000-1E00-00007F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28" name="Text Box 4">
          <a:extLst>
            <a:ext uri="{FF2B5EF4-FFF2-40B4-BE49-F238E27FC236}">
              <a16:creationId xmlns:a16="http://schemas.microsoft.com/office/drawing/2014/main" id="{00000000-0008-0000-1E00-000080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9" name="Text Box 3">
          <a:extLst>
            <a:ext uri="{FF2B5EF4-FFF2-40B4-BE49-F238E27FC236}">
              <a16:creationId xmlns:a16="http://schemas.microsoft.com/office/drawing/2014/main" id="{00000000-0008-0000-1E00-000081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0" name="Text Box 4">
          <a:extLst>
            <a:ext uri="{FF2B5EF4-FFF2-40B4-BE49-F238E27FC236}">
              <a16:creationId xmlns:a16="http://schemas.microsoft.com/office/drawing/2014/main" id="{00000000-0008-0000-1E00-000082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1" name="Text Box 3">
          <a:extLst>
            <a:ext uri="{FF2B5EF4-FFF2-40B4-BE49-F238E27FC236}">
              <a16:creationId xmlns:a16="http://schemas.microsoft.com/office/drawing/2014/main" id="{00000000-0008-0000-1E00-000083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2" name="Text Box 4">
          <a:extLst>
            <a:ext uri="{FF2B5EF4-FFF2-40B4-BE49-F238E27FC236}">
              <a16:creationId xmlns:a16="http://schemas.microsoft.com/office/drawing/2014/main" id="{00000000-0008-0000-1E00-000084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3" name="Text Box 3">
          <a:extLst>
            <a:ext uri="{FF2B5EF4-FFF2-40B4-BE49-F238E27FC236}">
              <a16:creationId xmlns:a16="http://schemas.microsoft.com/office/drawing/2014/main" id="{00000000-0008-0000-1E00-000085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4" name="Text Box 4">
          <a:extLst>
            <a:ext uri="{FF2B5EF4-FFF2-40B4-BE49-F238E27FC236}">
              <a16:creationId xmlns:a16="http://schemas.microsoft.com/office/drawing/2014/main" id="{00000000-0008-0000-1E00-000086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5" name="Text Box 3">
          <a:extLst>
            <a:ext uri="{FF2B5EF4-FFF2-40B4-BE49-F238E27FC236}">
              <a16:creationId xmlns:a16="http://schemas.microsoft.com/office/drawing/2014/main" id="{00000000-0008-0000-1E00-000087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6" name="Text Box 4">
          <a:extLst>
            <a:ext uri="{FF2B5EF4-FFF2-40B4-BE49-F238E27FC236}">
              <a16:creationId xmlns:a16="http://schemas.microsoft.com/office/drawing/2014/main" id="{00000000-0008-0000-1E00-000088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7" name="Text Box 3">
          <a:extLst>
            <a:ext uri="{FF2B5EF4-FFF2-40B4-BE49-F238E27FC236}">
              <a16:creationId xmlns:a16="http://schemas.microsoft.com/office/drawing/2014/main" id="{00000000-0008-0000-1E00-000089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8" name="Text Box 4">
          <a:extLst>
            <a:ext uri="{FF2B5EF4-FFF2-40B4-BE49-F238E27FC236}">
              <a16:creationId xmlns:a16="http://schemas.microsoft.com/office/drawing/2014/main" id="{00000000-0008-0000-1E00-00008A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9" name="Text Box 3">
          <a:extLst>
            <a:ext uri="{FF2B5EF4-FFF2-40B4-BE49-F238E27FC236}">
              <a16:creationId xmlns:a16="http://schemas.microsoft.com/office/drawing/2014/main" id="{00000000-0008-0000-1E00-00008B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0" name="Text Box 4">
          <a:extLst>
            <a:ext uri="{FF2B5EF4-FFF2-40B4-BE49-F238E27FC236}">
              <a16:creationId xmlns:a16="http://schemas.microsoft.com/office/drawing/2014/main" id="{00000000-0008-0000-1E00-00008C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1" name="Text Box 3">
          <a:extLst>
            <a:ext uri="{FF2B5EF4-FFF2-40B4-BE49-F238E27FC236}">
              <a16:creationId xmlns:a16="http://schemas.microsoft.com/office/drawing/2014/main" id="{00000000-0008-0000-1E00-00008D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2" name="Text Box 4">
          <a:extLst>
            <a:ext uri="{FF2B5EF4-FFF2-40B4-BE49-F238E27FC236}">
              <a16:creationId xmlns:a16="http://schemas.microsoft.com/office/drawing/2014/main" id="{00000000-0008-0000-1E00-00008E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3" name="Text Box 3">
          <a:extLst>
            <a:ext uri="{FF2B5EF4-FFF2-40B4-BE49-F238E27FC236}">
              <a16:creationId xmlns:a16="http://schemas.microsoft.com/office/drawing/2014/main" id="{00000000-0008-0000-1E00-00008F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4" name="Text Box 4">
          <a:extLst>
            <a:ext uri="{FF2B5EF4-FFF2-40B4-BE49-F238E27FC236}">
              <a16:creationId xmlns:a16="http://schemas.microsoft.com/office/drawing/2014/main" id="{00000000-0008-0000-1E00-000090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5" name="Text Box 3">
          <a:extLst>
            <a:ext uri="{FF2B5EF4-FFF2-40B4-BE49-F238E27FC236}">
              <a16:creationId xmlns:a16="http://schemas.microsoft.com/office/drawing/2014/main" id="{00000000-0008-0000-1E00-000091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6" name="Text Box 4">
          <a:extLst>
            <a:ext uri="{FF2B5EF4-FFF2-40B4-BE49-F238E27FC236}">
              <a16:creationId xmlns:a16="http://schemas.microsoft.com/office/drawing/2014/main" id="{00000000-0008-0000-1E00-000092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7" name="Text Box 3">
          <a:extLst>
            <a:ext uri="{FF2B5EF4-FFF2-40B4-BE49-F238E27FC236}">
              <a16:creationId xmlns:a16="http://schemas.microsoft.com/office/drawing/2014/main" id="{00000000-0008-0000-1E00-000093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8" name="Text Box 4">
          <a:extLst>
            <a:ext uri="{FF2B5EF4-FFF2-40B4-BE49-F238E27FC236}">
              <a16:creationId xmlns:a16="http://schemas.microsoft.com/office/drawing/2014/main" id="{00000000-0008-0000-1E00-000094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49" name="Text Box 3">
          <a:extLst>
            <a:ext uri="{FF2B5EF4-FFF2-40B4-BE49-F238E27FC236}">
              <a16:creationId xmlns:a16="http://schemas.microsoft.com/office/drawing/2014/main" id="{00000000-0008-0000-1E00-000095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50" name="Text Box 4">
          <a:extLst>
            <a:ext uri="{FF2B5EF4-FFF2-40B4-BE49-F238E27FC236}">
              <a16:creationId xmlns:a16="http://schemas.microsoft.com/office/drawing/2014/main" id="{00000000-0008-0000-1E00-000096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1" name="Text Box 3">
          <a:extLst>
            <a:ext uri="{FF2B5EF4-FFF2-40B4-BE49-F238E27FC236}">
              <a16:creationId xmlns:a16="http://schemas.microsoft.com/office/drawing/2014/main" id="{00000000-0008-0000-1E00-000097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2" name="Text Box 4">
          <a:extLst>
            <a:ext uri="{FF2B5EF4-FFF2-40B4-BE49-F238E27FC236}">
              <a16:creationId xmlns:a16="http://schemas.microsoft.com/office/drawing/2014/main" id="{00000000-0008-0000-1E00-000098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3" name="Text Box 3">
          <a:extLst>
            <a:ext uri="{FF2B5EF4-FFF2-40B4-BE49-F238E27FC236}">
              <a16:creationId xmlns:a16="http://schemas.microsoft.com/office/drawing/2014/main" id="{00000000-0008-0000-1E00-000099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4" name="Text Box 4">
          <a:extLst>
            <a:ext uri="{FF2B5EF4-FFF2-40B4-BE49-F238E27FC236}">
              <a16:creationId xmlns:a16="http://schemas.microsoft.com/office/drawing/2014/main" id="{00000000-0008-0000-1E00-00009A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5" name="Text Box 3">
          <a:extLst>
            <a:ext uri="{FF2B5EF4-FFF2-40B4-BE49-F238E27FC236}">
              <a16:creationId xmlns:a16="http://schemas.microsoft.com/office/drawing/2014/main" id="{00000000-0008-0000-1E00-00009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6" name="Text Box 4">
          <a:extLst>
            <a:ext uri="{FF2B5EF4-FFF2-40B4-BE49-F238E27FC236}">
              <a16:creationId xmlns:a16="http://schemas.microsoft.com/office/drawing/2014/main" id="{00000000-0008-0000-1E00-00009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7" name="Text Box 3">
          <a:extLst>
            <a:ext uri="{FF2B5EF4-FFF2-40B4-BE49-F238E27FC236}">
              <a16:creationId xmlns:a16="http://schemas.microsoft.com/office/drawing/2014/main" id="{00000000-0008-0000-1E00-00009D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8" name="Text Box 4">
          <a:extLst>
            <a:ext uri="{FF2B5EF4-FFF2-40B4-BE49-F238E27FC236}">
              <a16:creationId xmlns:a16="http://schemas.microsoft.com/office/drawing/2014/main" id="{00000000-0008-0000-1E00-00009E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9" name="Text Box 3">
          <a:extLst>
            <a:ext uri="{FF2B5EF4-FFF2-40B4-BE49-F238E27FC236}">
              <a16:creationId xmlns:a16="http://schemas.microsoft.com/office/drawing/2014/main" id="{00000000-0008-0000-1E00-00009F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0" name="Text Box 4">
          <a:extLst>
            <a:ext uri="{FF2B5EF4-FFF2-40B4-BE49-F238E27FC236}">
              <a16:creationId xmlns:a16="http://schemas.microsoft.com/office/drawing/2014/main" id="{00000000-0008-0000-1E00-0000A0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1" name="Text Box 3">
          <a:extLst>
            <a:ext uri="{FF2B5EF4-FFF2-40B4-BE49-F238E27FC236}">
              <a16:creationId xmlns:a16="http://schemas.microsoft.com/office/drawing/2014/main" id="{00000000-0008-0000-1E00-0000A1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2" name="Text Box 4">
          <a:extLst>
            <a:ext uri="{FF2B5EF4-FFF2-40B4-BE49-F238E27FC236}">
              <a16:creationId xmlns:a16="http://schemas.microsoft.com/office/drawing/2014/main" id="{00000000-0008-0000-1E00-0000A2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3" name="Text Box 3">
          <a:extLst>
            <a:ext uri="{FF2B5EF4-FFF2-40B4-BE49-F238E27FC236}">
              <a16:creationId xmlns:a16="http://schemas.microsoft.com/office/drawing/2014/main" id="{00000000-0008-0000-1E00-0000A3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4" name="Text Box 4">
          <a:extLst>
            <a:ext uri="{FF2B5EF4-FFF2-40B4-BE49-F238E27FC236}">
              <a16:creationId xmlns:a16="http://schemas.microsoft.com/office/drawing/2014/main" id="{00000000-0008-0000-1E00-0000A4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7" name="Text Box 3">
          <a:extLst>
            <a:ext uri="{FF2B5EF4-FFF2-40B4-BE49-F238E27FC236}">
              <a16:creationId xmlns:a16="http://schemas.microsoft.com/office/drawing/2014/main" id="{00000000-0008-0000-1E00-0000D9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8" name="Text Box 4">
          <a:extLst>
            <a:ext uri="{FF2B5EF4-FFF2-40B4-BE49-F238E27FC236}">
              <a16:creationId xmlns:a16="http://schemas.microsoft.com/office/drawing/2014/main" id="{00000000-0008-0000-1E00-0000DA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9" name="Text Box 3">
          <a:extLst>
            <a:ext uri="{FF2B5EF4-FFF2-40B4-BE49-F238E27FC236}">
              <a16:creationId xmlns:a16="http://schemas.microsoft.com/office/drawing/2014/main" id="{00000000-0008-0000-1E00-0000D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0" name="Text Box 4">
          <a:extLst>
            <a:ext uri="{FF2B5EF4-FFF2-40B4-BE49-F238E27FC236}">
              <a16:creationId xmlns:a16="http://schemas.microsoft.com/office/drawing/2014/main" id="{00000000-0008-0000-1E00-0000D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1" name="Text Box 3">
          <a:extLst>
            <a:ext uri="{FF2B5EF4-FFF2-40B4-BE49-F238E27FC236}">
              <a16:creationId xmlns:a16="http://schemas.microsoft.com/office/drawing/2014/main" id="{00000000-0008-0000-1E00-0000DD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2" name="Text Box 4">
          <a:extLst>
            <a:ext uri="{FF2B5EF4-FFF2-40B4-BE49-F238E27FC236}">
              <a16:creationId xmlns:a16="http://schemas.microsoft.com/office/drawing/2014/main" id="{00000000-0008-0000-1E00-0000DE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23" name="Text Box 3">
          <a:extLst>
            <a:ext uri="{FF2B5EF4-FFF2-40B4-BE49-F238E27FC236}">
              <a16:creationId xmlns:a16="http://schemas.microsoft.com/office/drawing/2014/main" id="{00000000-0008-0000-1E00-0000DF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24" name="Text Box 4">
          <a:extLst>
            <a:ext uri="{FF2B5EF4-FFF2-40B4-BE49-F238E27FC236}">
              <a16:creationId xmlns:a16="http://schemas.microsoft.com/office/drawing/2014/main" id="{00000000-0008-0000-1E00-0000E0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5" name="Text Box 3">
          <a:extLst>
            <a:ext uri="{FF2B5EF4-FFF2-40B4-BE49-F238E27FC236}">
              <a16:creationId xmlns:a16="http://schemas.microsoft.com/office/drawing/2014/main" id="{00000000-0008-0000-1E00-0000E1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6" name="Text Box 4">
          <a:extLst>
            <a:ext uri="{FF2B5EF4-FFF2-40B4-BE49-F238E27FC236}">
              <a16:creationId xmlns:a16="http://schemas.microsoft.com/office/drawing/2014/main" id="{00000000-0008-0000-1E00-0000E2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7" name="Text Box 3">
          <a:extLst>
            <a:ext uri="{FF2B5EF4-FFF2-40B4-BE49-F238E27FC236}">
              <a16:creationId xmlns:a16="http://schemas.microsoft.com/office/drawing/2014/main" id="{00000000-0008-0000-1E00-0000E3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8" name="Text Box 4">
          <a:extLst>
            <a:ext uri="{FF2B5EF4-FFF2-40B4-BE49-F238E27FC236}">
              <a16:creationId xmlns:a16="http://schemas.microsoft.com/office/drawing/2014/main" id="{00000000-0008-0000-1E00-0000E4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9" name="Text Box 3">
          <a:extLst>
            <a:ext uri="{FF2B5EF4-FFF2-40B4-BE49-F238E27FC236}">
              <a16:creationId xmlns:a16="http://schemas.microsoft.com/office/drawing/2014/main" id="{00000000-0008-0000-1E00-0000E5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0" name="Text Box 4">
          <a:extLst>
            <a:ext uri="{FF2B5EF4-FFF2-40B4-BE49-F238E27FC236}">
              <a16:creationId xmlns:a16="http://schemas.microsoft.com/office/drawing/2014/main" id="{00000000-0008-0000-1E00-0000E6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1" name="Text Box 3">
          <a:extLst>
            <a:ext uri="{FF2B5EF4-FFF2-40B4-BE49-F238E27FC236}">
              <a16:creationId xmlns:a16="http://schemas.microsoft.com/office/drawing/2014/main" id="{00000000-0008-0000-1E00-0000E7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2" name="Text Box 4">
          <a:extLst>
            <a:ext uri="{FF2B5EF4-FFF2-40B4-BE49-F238E27FC236}">
              <a16:creationId xmlns:a16="http://schemas.microsoft.com/office/drawing/2014/main" id="{00000000-0008-0000-1E00-0000E8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3" name="Text Box 3">
          <a:extLst>
            <a:ext uri="{FF2B5EF4-FFF2-40B4-BE49-F238E27FC236}">
              <a16:creationId xmlns:a16="http://schemas.microsoft.com/office/drawing/2014/main" id="{00000000-0008-0000-1E00-0000E9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4" name="Text Box 4">
          <a:extLst>
            <a:ext uri="{FF2B5EF4-FFF2-40B4-BE49-F238E27FC236}">
              <a16:creationId xmlns:a16="http://schemas.microsoft.com/office/drawing/2014/main" id="{00000000-0008-0000-1E00-0000EA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5" name="Text Box 3">
          <a:extLst>
            <a:ext uri="{FF2B5EF4-FFF2-40B4-BE49-F238E27FC236}">
              <a16:creationId xmlns:a16="http://schemas.microsoft.com/office/drawing/2014/main" id="{00000000-0008-0000-1E00-0000E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6" name="Text Box 4">
          <a:extLst>
            <a:ext uri="{FF2B5EF4-FFF2-40B4-BE49-F238E27FC236}">
              <a16:creationId xmlns:a16="http://schemas.microsoft.com/office/drawing/2014/main" id="{00000000-0008-0000-1E00-0000E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7" name="Text Box 3">
          <a:extLst>
            <a:ext uri="{FF2B5EF4-FFF2-40B4-BE49-F238E27FC236}">
              <a16:creationId xmlns:a16="http://schemas.microsoft.com/office/drawing/2014/main" id="{00000000-0008-0000-1E00-0000ED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8" name="Text Box 4">
          <a:extLst>
            <a:ext uri="{FF2B5EF4-FFF2-40B4-BE49-F238E27FC236}">
              <a16:creationId xmlns:a16="http://schemas.microsoft.com/office/drawing/2014/main" id="{00000000-0008-0000-1E00-0000EE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9" name="Text Box 3">
          <a:extLst>
            <a:ext uri="{FF2B5EF4-FFF2-40B4-BE49-F238E27FC236}">
              <a16:creationId xmlns:a16="http://schemas.microsoft.com/office/drawing/2014/main" id="{00000000-0008-0000-1E00-0000EF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0" name="Text Box 4">
          <a:extLst>
            <a:ext uri="{FF2B5EF4-FFF2-40B4-BE49-F238E27FC236}">
              <a16:creationId xmlns:a16="http://schemas.microsoft.com/office/drawing/2014/main" id="{00000000-0008-0000-1E00-0000F0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1" name="Text Box 3">
          <a:extLst>
            <a:ext uri="{FF2B5EF4-FFF2-40B4-BE49-F238E27FC236}">
              <a16:creationId xmlns:a16="http://schemas.microsoft.com/office/drawing/2014/main" id="{00000000-0008-0000-1E00-0000F1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2" name="Text Box 4">
          <a:extLst>
            <a:ext uri="{FF2B5EF4-FFF2-40B4-BE49-F238E27FC236}">
              <a16:creationId xmlns:a16="http://schemas.microsoft.com/office/drawing/2014/main" id="{00000000-0008-0000-1E00-0000F2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3" name="Text Box 3">
          <a:extLst>
            <a:ext uri="{FF2B5EF4-FFF2-40B4-BE49-F238E27FC236}">
              <a16:creationId xmlns:a16="http://schemas.microsoft.com/office/drawing/2014/main" id="{00000000-0008-0000-1E00-0000F3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4" name="Text Box 4">
          <a:extLst>
            <a:ext uri="{FF2B5EF4-FFF2-40B4-BE49-F238E27FC236}">
              <a16:creationId xmlns:a16="http://schemas.microsoft.com/office/drawing/2014/main" id="{00000000-0008-0000-1E00-0000F4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5" name="Text Box 3">
          <a:extLst>
            <a:ext uri="{FF2B5EF4-FFF2-40B4-BE49-F238E27FC236}">
              <a16:creationId xmlns:a16="http://schemas.microsoft.com/office/drawing/2014/main" id="{00000000-0008-0000-1E00-0000F5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6" name="Text Box 4">
          <a:extLst>
            <a:ext uri="{FF2B5EF4-FFF2-40B4-BE49-F238E27FC236}">
              <a16:creationId xmlns:a16="http://schemas.microsoft.com/office/drawing/2014/main" id="{00000000-0008-0000-1E00-0000F6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7" name="Text Box 3">
          <a:extLst>
            <a:ext uri="{FF2B5EF4-FFF2-40B4-BE49-F238E27FC236}">
              <a16:creationId xmlns:a16="http://schemas.microsoft.com/office/drawing/2014/main" id="{00000000-0008-0000-1E00-0000F7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8" name="Text Box 4">
          <a:extLst>
            <a:ext uri="{FF2B5EF4-FFF2-40B4-BE49-F238E27FC236}">
              <a16:creationId xmlns:a16="http://schemas.microsoft.com/office/drawing/2014/main" id="{00000000-0008-0000-1E00-0000F8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9" name="Text Box 3">
          <a:extLst>
            <a:ext uri="{FF2B5EF4-FFF2-40B4-BE49-F238E27FC236}">
              <a16:creationId xmlns:a16="http://schemas.microsoft.com/office/drawing/2014/main" id="{00000000-0008-0000-1E00-0000F9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0" name="Text Box 4">
          <a:extLst>
            <a:ext uri="{FF2B5EF4-FFF2-40B4-BE49-F238E27FC236}">
              <a16:creationId xmlns:a16="http://schemas.microsoft.com/office/drawing/2014/main" id="{00000000-0008-0000-1E00-0000FA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1" name="Text Box 3">
          <a:extLst>
            <a:ext uri="{FF2B5EF4-FFF2-40B4-BE49-F238E27FC236}">
              <a16:creationId xmlns:a16="http://schemas.microsoft.com/office/drawing/2014/main" id="{00000000-0008-0000-1E00-0000F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2" name="Text Box 4">
          <a:extLst>
            <a:ext uri="{FF2B5EF4-FFF2-40B4-BE49-F238E27FC236}">
              <a16:creationId xmlns:a16="http://schemas.microsoft.com/office/drawing/2014/main" id="{00000000-0008-0000-1E00-0000F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3" name="Text Box 3">
          <a:extLst>
            <a:ext uri="{FF2B5EF4-FFF2-40B4-BE49-F238E27FC236}">
              <a16:creationId xmlns:a16="http://schemas.microsoft.com/office/drawing/2014/main" id="{00000000-0008-0000-1E00-0000FD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4" name="Text Box 4">
          <a:extLst>
            <a:ext uri="{FF2B5EF4-FFF2-40B4-BE49-F238E27FC236}">
              <a16:creationId xmlns:a16="http://schemas.microsoft.com/office/drawing/2014/main" id="{00000000-0008-0000-1E00-0000FE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17</xdr:col>
      <xdr:colOff>0</xdr:colOff>
      <xdr:row>12</xdr:row>
      <xdr:rowOff>266700</xdr:rowOff>
    </xdr:from>
    <xdr:to>
      <xdr:col>17</xdr:col>
      <xdr:colOff>0</xdr:colOff>
      <xdr:row>13</xdr:row>
      <xdr:rowOff>0</xdr:rowOff>
    </xdr:to>
    <xdr:sp macro="" textlink="">
      <xdr:nvSpPr>
        <xdr:cNvPr id="255" name="Text Box 3">
          <a:extLst>
            <a:ext uri="{FF2B5EF4-FFF2-40B4-BE49-F238E27FC236}">
              <a16:creationId xmlns:a16="http://schemas.microsoft.com/office/drawing/2014/main" id="{00000000-0008-0000-1E00-0000FF000000}"/>
            </a:ext>
          </a:extLst>
        </xdr:cNvPr>
        <xdr:cNvSpPr txBox="1">
          <a:spLocks noChangeArrowheads="1"/>
        </xdr:cNvSpPr>
      </xdr:nvSpPr>
      <xdr:spPr bwMode="auto">
        <a:xfrm>
          <a:off x="99781804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385" name="Text Box 3">
          <a:extLst>
            <a:ext uri="{FF2B5EF4-FFF2-40B4-BE49-F238E27FC236}">
              <a16:creationId xmlns:a16="http://schemas.microsoft.com/office/drawing/2014/main" id="{00000000-0008-0000-1E00-000081010000}"/>
            </a:ext>
          </a:extLst>
        </xdr:cNvPr>
        <xdr:cNvSpPr txBox="1">
          <a:spLocks noChangeArrowheads="1"/>
        </xdr:cNvSpPr>
      </xdr:nvSpPr>
      <xdr:spPr bwMode="auto">
        <a:xfrm>
          <a:off x="99781614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386" name="Text Box 4">
          <a:extLst>
            <a:ext uri="{FF2B5EF4-FFF2-40B4-BE49-F238E27FC236}">
              <a16:creationId xmlns:a16="http://schemas.microsoft.com/office/drawing/2014/main" id="{00000000-0008-0000-1E00-000082010000}"/>
            </a:ext>
          </a:extLst>
        </xdr:cNvPr>
        <xdr:cNvSpPr txBox="1">
          <a:spLocks noChangeArrowheads="1"/>
        </xdr:cNvSpPr>
      </xdr:nvSpPr>
      <xdr:spPr bwMode="auto">
        <a:xfrm>
          <a:off x="99776756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387" name="Text Box 3">
          <a:extLst>
            <a:ext uri="{FF2B5EF4-FFF2-40B4-BE49-F238E27FC236}">
              <a16:creationId xmlns:a16="http://schemas.microsoft.com/office/drawing/2014/main" id="{00000000-0008-0000-1E00-000083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388" name="Text Box 4">
          <a:extLst>
            <a:ext uri="{FF2B5EF4-FFF2-40B4-BE49-F238E27FC236}">
              <a16:creationId xmlns:a16="http://schemas.microsoft.com/office/drawing/2014/main" id="{00000000-0008-0000-1E00-000084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389" name="Text Box 3">
          <a:extLst>
            <a:ext uri="{FF2B5EF4-FFF2-40B4-BE49-F238E27FC236}">
              <a16:creationId xmlns:a16="http://schemas.microsoft.com/office/drawing/2014/main" id="{00000000-0008-0000-1E00-000085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390" name="Text Box 4">
          <a:extLst>
            <a:ext uri="{FF2B5EF4-FFF2-40B4-BE49-F238E27FC236}">
              <a16:creationId xmlns:a16="http://schemas.microsoft.com/office/drawing/2014/main" id="{00000000-0008-0000-1E00-000086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91" name="Text Box 3">
          <a:extLst>
            <a:ext uri="{FF2B5EF4-FFF2-40B4-BE49-F238E27FC236}">
              <a16:creationId xmlns:a16="http://schemas.microsoft.com/office/drawing/2014/main" id="{00000000-0008-0000-1E00-00008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92" name="Text Box 4">
          <a:extLst>
            <a:ext uri="{FF2B5EF4-FFF2-40B4-BE49-F238E27FC236}">
              <a16:creationId xmlns:a16="http://schemas.microsoft.com/office/drawing/2014/main" id="{00000000-0008-0000-1E00-00008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393" name="Text Box 3">
          <a:extLst>
            <a:ext uri="{FF2B5EF4-FFF2-40B4-BE49-F238E27FC236}">
              <a16:creationId xmlns:a16="http://schemas.microsoft.com/office/drawing/2014/main" id="{00000000-0008-0000-1E00-000089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394" name="Text Box 4">
          <a:extLst>
            <a:ext uri="{FF2B5EF4-FFF2-40B4-BE49-F238E27FC236}">
              <a16:creationId xmlns:a16="http://schemas.microsoft.com/office/drawing/2014/main" id="{00000000-0008-0000-1E00-00008A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95" name="Text Box 3">
          <a:extLst>
            <a:ext uri="{FF2B5EF4-FFF2-40B4-BE49-F238E27FC236}">
              <a16:creationId xmlns:a16="http://schemas.microsoft.com/office/drawing/2014/main" id="{00000000-0008-0000-1E00-00008B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96" name="Text Box 4">
          <a:extLst>
            <a:ext uri="{FF2B5EF4-FFF2-40B4-BE49-F238E27FC236}">
              <a16:creationId xmlns:a16="http://schemas.microsoft.com/office/drawing/2014/main" id="{00000000-0008-0000-1E00-00008C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97" name="Text Box 3">
          <a:extLst>
            <a:ext uri="{FF2B5EF4-FFF2-40B4-BE49-F238E27FC236}">
              <a16:creationId xmlns:a16="http://schemas.microsoft.com/office/drawing/2014/main" id="{00000000-0008-0000-1E00-00008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98" name="Text Box 4">
          <a:extLst>
            <a:ext uri="{FF2B5EF4-FFF2-40B4-BE49-F238E27FC236}">
              <a16:creationId xmlns:a16="http://schemas.microsoft.com/office/drawing/2014/main" id="{00000000-0008-0000-1E00-00008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99" name="Text Box 3">
          <a:extLst>
            <a:ext uri="{FF2B5EF4-FFF2-40B4-BE49-F238E27FC236}">
              <a16:creationId xmlns:a16="http://schemas.microsoft.com/office/drawing/2014/main" id="{00000000-0008-0000-1E00-00008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00" name="Text Box 4">
          <a:extLst>
            <a:ext uri="{FF2B5EF4-FFF2-40B4-BE49-F238E27FC236}">
              <a16:creationId xmlns:a16="http://schemas.microsoft.com/office/drawing/2014/main" id="{00000000-0008-0000-1E00-00009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401" name="Text Box 3">
          <a:extLst>
            <a:ext uri="{FF2B5EF4-FFF2-40B4-BE49-F238E27FC236}">
              <a16:creationId xmlns:a16="http://schemas.microsoft.com/office/drawing/2014/main" id="{00000000-0008-0000-1E00-000091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402" name="Text Box 4">
          <a:extLst>
            <a:ext uri="{FF2B5EF4-FFF2-40B4-BE49-F238E27FC236}">
              <a16:creationId xmlns:a16="http://schemas.microsoft.com/office/drawing/2014/main" id="{00000000-0008-0000-1E00-000092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03" name="Text Box 3">
          <a:extLst>
            <a:ext uri="{FF2B5EF4-FFF2-40B4-BE49-F238E27FC236}">
              <a16:creationId xmlns:a16="http://schemas.microsoft.com/office/drawing/2014/main" id="{00000000-0008-0000-1E00-00009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04" name="Text Box 4">
          <a:extLst>
            <a:ext uri="{FF2B5EF4-FFF2-40B4-BE49-F238E27FC236}">
              <a16:creationId xmlns:a16="http://schemas.microsoft.com/office/drawing/2014/main" id="{00000000-0008-0000-1E00-00009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05" name="Text Box 3">
          <a:extLst>
            <a:ext uri="{FF2B5EF4-FFF2-40B4-BE49-F238E27FC236}">
              <a16:creationId xmlns:a16="http://schemas.microsoft.com/office/drawing/2014/main" id="{00000000-0008-0000-1E00-000095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06" name="Text Box 4">
          <a:extLst>
            <a:ext uri="{FF2B5EF4-FFF2-40B4-BE49-F238E27FC236}">
              <a16:creationId xmlns:a16="http://schemas.microsoft.com/office/drawing/2014/main" id="{00000000-0008-0000-1E00-000096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07" name="Text Box 3">
          <a:extLst>
            <a:ext uri="{FF2B5EF4-FFF2-40B4-BE49-F238E27FC236}">
              <a16:creationId xmlns:a16="http://schemas.microsoft.com/office/drawing/2014/main" id="{00000000-0008-0000-1E00-00009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08" name="Text Box 4">
          <a:extLst>
            <a:ext uri="{FF2B5EF4-FFF2-40B4-BE49-F238E27FC236}">
              <a16:creationId xmlns:a16="http://schemas.microsoft.com/office/drawing/2014/main" id="{00000000-0008-0000-1E00-00009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09" name="Text Box 3">
          <a:extLst>
            <a:ext uri="{FF2B5EF4-FFF2-40B4-BE49-F238E27FC236}">
              <a16:creationId xmlns:a16="http://schemas.microsoft.com/office/drawing/2014/main" id="{00000000-0008-0000-1E00-000099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10" name="Text Box 4">
          <a:extLst>
            <a:ext uri="{FF2B5EF4-FFF2-40B4-BE49-F238E27FC236}">
              <a16:creationId xmlns:a16="http://schemas.microsoft.com/office/drawing/2014/main" id="{00000000-0008-0000-1E00-00009A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11" name="Text Box 3">
          <a:extLst>
            <a:ext uri="{FF2B5EF4-FFF2-40B4-BE49-F238E27FC236}">
              <a16:creationId xmlns:a16="http://schemas.microsoft.com/office/drawing/2014/main" id="{00000000-0008-0000-1E00-00009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12" name="Text Box 4">
          <a:extLst>
            <a:ext uri="{FF2B5EF4-FFF2-40B4-BE49-F238E27FC236}">
              <a16:creationId xmlns:a16="http://schemas.microsoft.com/office/drawing/2014/main" id="{00000000-0008-0000-1E00-00009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13" name="Text Box 3">
          <a:extLst>
            <a:ext uri="{FF2B5EF4-FFF2-40B4-BE49-F238E27FC236}">
              <a16:creationId xmlns:a16="http://schemas.microsoft.com/office/drawing/2014/main" id="{00000000-0008-0000-1E00-00009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14" name="Text Box 4">
          <a:extLst>
            <a:ext uri="{FF2B5EF4-FFF2-40B4-BE49-F238E27FC236}">
              <a16:creationId xmlns:a16="http://schemas.microsoft.com/office/drawing/2014/main" id="{00000000-0008-0000-1E00-00009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415" name="Text Box 3">
          <a:extLst>
            <a:ext uri="{FF2B5EF4-FFF2-40B4-BE49-F238E27FC236}">
              <a16:creationId xmlns:a16="http://schemas.microsoft.com/office/drawing/2014/main" id="{00000000-0008-0000-1E00-00009F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416" name="Text Box 4">
          <a:extLst>
            <a:ext uri="{FF2B5EF4-FFF2-40B4-BE49-F238E27FC236}">
              <a16:creationId xmlns:a16="http://schemas.microsoft.com/office/drawing/2014/main" id="{00000000-0008-0000-1E00-0000A0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17" name="Text Box 3">
          <a:extLst>
            <a:ext uri="{FF2B5EF4-FFF2-40B4-BE49-F238E27FC236}">
              <a16:creationId xmlns:a16="http://schemas.microsoft.com/office/drawing/2014/main" id="{00000000-0008-0000-1E00-0000A1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18" name="Text Box 4">
          <a:extLst>
            <a:ext uri="{FF2B5EF4-FFF2-40B4-BE49-F238E27FC236}">
              <a16:creationId xmlns:a16="http://schemas.microsoft.com/office/drawing/2014/main" id="{00000000-0008-0000-1E00-0000A2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19" name="Text Box 3">
          <a:extLst>
            <a:ext uri="{FF2B5EF4-FFF2-40B4-BE49-F238E27FC236}">
              <a16:creationId xmlns:a16="http://schemas.microsoft.com/office/drawing/2014/main" id="{00000000-0008-0000-1E00-0000A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20" name="Text Box 4">
          <a:extLst>
            <a:ext uri="{FF2B5EF4-FFF2-40B4-BE49-F238E27FC236}">
              <a16:creationId xmlns:a16="http://schemas.microsoft.com/office/drawing/2014/main" id="{00000000-0008-0000-1E00-0000A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21" name="Text Box 3">
          <a:extLst>
            <a:ext uri="{FF2B5EF4-FFF2-40B4-BE49-F238E27FC236}">
              <a16:creationId xmlns:a16="http://schemas.microsoft.com/office/drawing/2014/main" id="{00000000-0008-0000-1E00-0000A5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22" name="Text Box 4">
          <a:extLst>
            <a:ext uri="{FF2B5EF4-FFF2-40B4-BE49-F238E27FC236}">
              <a16:creationId xmlns:a16="http://schemas.microsoft.com/office/drawing/2014/main" id="{00000000-0008-0000-1E00-0000A6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23" name="Text Box 3">
          <a:extLst>
            <a:ext uri="{FF2B5EF4-FFF2-40B4-BE49-F238E27FC236}">
              <a16:creationId xmlns:a16="http://schemas.microsoft.com/office/drawing/2014/main" id="{00000000-0008-0000-1E00-0000A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24" name="Text Box 4">
          <a:extLst>
            <a:ext uri="{FF2B5EF4-FFF2-40B4-BE49-F238E27FC236}">
              <a16:creationId xmlns:a16="http://schemas.microsoft.com/office/drawing/2014/main" id="{00000000-0008-0000-1E00-0000A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25" name="Text Box 3">
          <a:extLst>
            <a:ext uri="{FF2B5EF4-FFF2-40B4-BE49-F238E27FC236}">
              <a16:creationId xmlns:a16="http://schemas.microsoft.com/office/drawing/2014/main" id="{00000000-0008-0000-1E00-0000A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26" name="Text Box 4">
          <a:extLst>
            <a:ext uri="{FF2B5EF4-FFF2-40B4-BE49-F238E27FC236}">
              <a16:creationId xmlns:a16="http://schemas.microsoft.com/office/drawing/2014/main" id="{00000000-0008-0000-1E00-0000A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27" name="Text Box 3">
          <a:extLst>
            <a:ext uri="{FF2B5EF4-FFF2-40B4-BE49-F238E27FC236}">
              <a16:creationId xmlns:a16="http://schemas.microsoft.com/office/drawing/2014/main" id="{00000000-0008-0000-1E00-0000A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28" name="Text Box 4">
          <a:extLst>
            <a:ext uri="{FF2B5EF4-FFF2-40B4-BE49-F238E27FC236}">
              <a16:creationId xmlns:a16="http://schemas.microsoft.com/office/drawing/2014/main" id="{00000000-0008-0000-1E00-0000A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29" name="Text Box 3">
          <a:extLst>
            <a:ext uri="{FF2B5EF4-FFF2-40B4-BE49-F238E27FC236}">
              <a16:creationId xmlns:a16="http://schemas.microsoft.com/office/drawing/2014/main" id="{00000000-0008-0000-1E00-0000A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30" name="Text Box 4">
          <a:extLst>
            <a:ext uri="{FF2B5EF4-FFF2-40B4-BE49-F238E27FC236}">
              <a16:creationId xmlns:a16="http://schemas.microsoft.com/office/drawing/2014/main" id="{00000000-0008-0000-1E00-0000A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31" name="Text Box 3">
          <a:extLst>
            <a:ext uri="{FF2B5EF4-FFF2-40B4-BE49-F238E27FC236}">
              <a16:creationId xmlns:a16="http://schemas.microsoft.com/office/drawing/2014/main" id="{00000000-0008-0000-1E00-0000A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32" name="Text Box 4">
          <a:extLst>
            <a:ext uri="{FF2B5EF4-FFF2-40B4-BE49-F238E27FC236}">
              <a16:creationId xmlns:a16="http://schemas.microsoft.com/office/drawing/2014/main" id="{00000000-0008-0000-1E00-0000B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33" name="Text Box 3">
          <a:extLst>
            <a:ext uri="{FF2B5EF4-FFF2-40B4-BE49-F238E27FC236}">
              <a16:creationId xmlns:a16="http://schemas.microsoft.com/office/drawing/2014/main" id="{00000000-0008-0000-1E00-0000B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34" name="Text Box 4">
          <a:extLst>
            <a:ext uri="{FF2B5EF4-FFF2-40B4-BE49-F238E27FC236}">
              <a16:creationId xmlns:a16="http://schemas.microsoft.com/office/drawing/2014/main" id="{00000000-0008-0000-1E00-0000B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35" name="Text Box 3">
          <a:extLst>
            <a:ext uri="{FF2B5EF4-FFF2-40B4-BE49-F238E27FC236}">
              <a16:creationId xmlns:a16="http://schemas.microsoft.com/office/drawing/2014/main" id="{00000000-0008-0000-1E00-0000B3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36" name="Text Box 4">
          <a:extLst>
            <a:ext uri="{FF2B5EF4-FFF2-40B4-BE49-F238E27FC236}">
              <a16:creationId xmlns:a16="http://schemas.microsoft.com/office/drawing/2014/main" id="{00000000-0008-0000-1E00-0000B4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437" name="Text Box 3">
          <a:extLst>
            <a:ext uri="{FF2B5EF4-FFF2-40B4-BE49-F238E27FC236}">
              <a16:creationId xmlns:a16="http://schemas.microsoft.com/office/drawing/2014/main" id="{00000000-0008-0000-1E00-0000B5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438" name="Text Box 4">
          <a:extLst>
            <a:ext uri="{FF2B5EF4-FFF2-40B4-BE49-F238E27FC236}">
              <a16:creationId xmlns:a16="http://schemas.microsoft.com/office/drawing/2014/main" id="{00000000-0008-0000-1E00-0000B6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39" name="Text Box 3">
          <a:extLst>
            <a:ext uri="{FF2B5EF4-FFF2-40B4-BE49-F238E27FC236}">
              <a16:creationId xmlns:a16="http://schemas.microsoft.com/office/drawing/2014/main" id="{00000000-0008-0000-1E00-0000B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40" name="Text Box 4">
          <a:extLst>
            <a:ext uri="{FF2B5EF4-FFF2-40B4-BE49-F238E27FC236}">
              <a16:creationId xmlns:a16="http://schemas.microsoft.com/office/drawing/2014/main" id="{00000000-0008-0000-1E00-0000B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41" name="Text Box 3">
          <a:extLst>
            <a:ext uri="{FF2B5EF4-FFF2-40B4-BE49-F238E27FC236}">
              <a16:creationId xmlns:a16="http://schemas.microsoft.com/office/drawing/2014/main" id="{00000000-0008-0000-1E00-0000B9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42" name="Text Box 4">
          <a:extLst>
            <a:ext uri="{FF2B5EF4-FFF2-40B4-BE49-F238E27FC236}">
              <a16:creationId xmlns:a16="http://schemas.microsoft.com/office/drawing/2014/main" id="{00000000-0008-0000-1E00-0000BA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43" name="Text Box 3">
          <a:extLst>
            <a:ext uri="{FF2B5EF4-FFF2-40B4-BE49-F238E27FC236}">
              <a16:creationId xmlns:a16="http://schemas.microsoft.com/office/drawing/2014/main" id="{00000000-0008-0000-1E00-0000B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44" name="Text Box 4">
          <a:extLst>
            <a:ext uri="{FF2B5EF4-FFF2-40B4-BE49-F238E27FC236}">
              <a16:creationId xmlns:a16="http://schemas.microsoft.com/office/drawing/2014/main" id="{00000000-0008-0000-1E00-0000B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45" name="Text Box 3">
          <a:extLst>
            <a:ext uri="{FF2B5EF4-FFF2-40B4-BE49-F238E27FC236}">
              <a16:creationId xmlns:a16="http://schemas.microsoft.com/office/drawing/2014/main" id="{00000000-0008-0000-1E00-0000B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46" name="Text Box 4">
          <a:extLst>
            <a:ext uri="{FF2B5EF4-FFF2-40B4-BE49-F238E27FC236}">
              <a16:creationId xmlns:a16="http://schemas.microsoft.com/office/drawing/2014/main" id="{00000000-0008-0000-1E00-0000B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47" name="Text Box 3">
          <a:extLst>
            <a:ext uri="{FF2B5EF4-FFF2-40B4-BE49-F238E27FC236}">
              <a16:creationId xmlns:a16="http://schemas.microsoft.com/office/drawing/2014/main" id="{00000000-0008-0000-1E00-0000B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48" name="Text Box 4">
          <a:extLst>
            <a:ext uri="{FF2B5EF4-FFF2-40B4-BE49-F238E27FC236}">
              <a16:creationId xmlns:a16="http://schemas.microsoft.com/office/drawing/2014/main" id="{00000000-0008-0000-1E00-0000C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49" name="Text Box 3">
          <a:extLst>
            <a:ext uri="{FF2B5EF4-FFF2-40B4-BE49-F238E27FC236}">
              <a16:creationId xmlns:a16="http://schemas.microsoft.com/office/drawing/2014/main" id="{00000000-0008-0000-1E00-0000C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50" name="Text Box 4">
          <a:extLst>
            <a:ext uri="{FF2B5EF4-FFF2-40B4-BE49-F238E27FC236}">
              <a16:creationId xmlns:a16="http://schemas.microsoft.com/office/drawing/2014/main" id="{00000000-0008-0000-1E00-0000C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51" name="Text Box 3">
          <a:extLst>
            <a:ext uri="{FF2B5EF4-FFF2-40B4-BE49-F238E27FC236}">
              <a16:creationId xmlns:a16="http://schemas.microsoft.com/office/drawing/2014/main" id="{00000000-0008-0000-1E00-0000C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52" name="Text Box 4">
          <a:extLst>
            <a:ext uri="{FF2B5EF4-FFF2-40B4-BE49-F238E27FC236}">
              <a16:creationId xmlns:a16="http://schemas.microsoft.com/office/drawing/2014/main" id="{00000000-0008-0000-1E00-0000C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53" name="Text Box 3">
          <a:extLst>
            <a:ext uri="{FF2B5EF4-FFF2-40B4-BE49-F238E27FC236}">
              <a16:creationId xmlns:a16="http://schemas.microsoft.com/office/drawing/2014/main" id="{00000000-0008-0000-1E00-0000C5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54" name="Text Box 4">
          <a:extLst>
            <a:ext uri="{FF2B5EF4-FFF2-40B4-BE49-F238E27FC236}">
              <a16:creationId xmlns:a16="http://schemas.microsoft.com/office/drawing/2014/main" id="{00000000-0008-0000-1E00-0000C6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55" name="Text Box 3">
          <a:extLst>
            <a:ext uri="{FF2B5EF4-FFF2-40B4-BE49-F238E27FC236}">
              <a16:creationId xmlns:a16="http://schemas.microsoft.com/office/drawing/2014/main" id="{00000000-0008-0000-1E00-0000C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56" name="Text Box 4">
          <a:extLst>
            <a:ext uri="{FF2B5EF4-FFF2-40B4-BE49-F238E27FC236}">
              <a16:creationId xmlns:a16="http://schemas.microsoft.com/office/drawing/2014/main" id="{00000000-0008-0000-1E00-0000C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57" name="Text Box 3">
          <a:extLst>
            <a:ext uri="{FF2B5EF4-FFF2-40B4-BE49-F238E27FC236}">
              <a16:creationId xmlns:a16="http://schemas.microsoft.com/office/drawing/2014/main" id="{00000000-0008-0000-1E00-0000C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58" name="Text Box 4">
          <a:extLst>
            <a:ext uri="{FF2B5EF4-FFF2-40B4-BE49-F238E27FC236}">
              <a16:creationId xmlns:a16="http://schemas.microsoft.com/office/drawing/2014/main" id="{00000000-0008-0000-1E00-0000C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59" name="Text Box 3">
          <a:extLst>
            <a:ext uri="{FF2B5EF4-FFF2-40B4-BE49-F238E27FC236}">
              <a16:creationId xmlns:a16="http://schemas.microsoft.com/office/drawing/2014/main" id="{00000000-0008-0000-1E00-0000CB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60" name="Text Box 4">
          <a:extLst>
            <a:ext uri="{FF2B5EF4-FFF2-40B4-BE49-F238E27FC236}">
              <a16:creationId xmlns:a16="http://schemas.microsoft.com/office/drawing/2014/main" id="{00000000-0008-0000-1E00-0000CC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61" name="Text Box 3">
          <a:extLst>
            <a:ext uri="{FF2B5EF4-FFF2-40B4-BE49-F238E27FC236}">
              <a16:creationId xmlns:a16="http://schemas.microsoft.com/office/drawing/2014/main" id="{00000000-0008-0000-1E00-0000C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62" name="Text Box 4">
          <a:extLst>
            <a:ext uri="{FF2B5EF4-FFF2-40B4-BE49-F238E27FC236}">
              <a16:creationId xmlns:a16="http://schemas.microsoft.com/office/drawing/2014/main" id="{00000000-0008-0000-1E00-0000C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63" name="Text Box 3">
          <a:extLst>
            <a:ext uri="{FF2B5EF4-FFF2-40B4-BE49-F238E27FC236}">
              <a16:creationId xmlns:a16="http://schemas.microsoft.com/office/drawing/2014/main" id="{00000000-0008-0000-1E00-0000C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64" name="Text Box 4">
          <a:extLst>
            <a:ext uri="{FF2B5EF4-FFF2-40B4-BE49-F238E27FC236}">
              <a16:creationId xmlns:a16="http://schemas.microsoft.com/office/drawing/2014/main" id="{00000000-0008-0000-1E00-0000D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65" name="Text Box 3">
          <a:extLst>
            <a:ext uri="{FF2B5EF4-FFF2-40B4-BE49-F238E27FC236}">
              <a16:creationId xmlns:a16="http://schemas.microsoft.com/office/drawing/2014/main" id="{00000000-0008-0000-1E00-0000D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66" name="Text Box 4">
          <a:extLst>
            <a:ext uri="{FF2B5EF4-FFF2-40B4-BE49-F238E27FC236}">
              <a16:creationId xmlns:a16="http://schemas.microsoft.com/office/drawing/2014/main" id="{00000000-0008-0000-1E00-0000D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67" name="Text Box 3">
          <a:extLst>
            <a:ext uri="{FF2B5EF4-FFF2-40B4-BE49-F238E27FC236}">
              <a16:creationId xmlns:a16="http://schemas.microsoft.com/office/drawing/2014/main" id="{00000000-0008-0000-1E00-0000D3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68" name="Text Box 4">
          <a:extLst>
            <a:ext uri="{FF2B5EF4-FFF2-40B4-BE49-F238E27FC236}">
              <a16:creationId xmlns:a16="http://schemas.microsoft.com/office/drawing/2014/main" id="{00000000-0008-0000-1E00-0000D4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469" name="Text Box 3">
          <a:extLst>
            <a:ext uri="{FF2B5EF4-FFF2-40B4-BE49-F238E27FC236}">
              <a16:creationId xmlns:a16="http://schemas.microsoft.com/office/drawing/2014/main" id="{00000000-0008-0000-1E00-0000D5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470" name="Text Box 4">
          <a:extLst>
            <a:ext uri="{FF2B5EF4-FFF2-40B4-BE49-F238E27FC236}">
              <a16:creationId xmlns:a16="http://schemas.microsoft.com/office/drawing/2014/main" id="{00000000-0008-0000-1E00-0000D6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71" name="Text Box 3">
          <a:extLst>
            <a:ext uri="{FF2B5EF4-FFF2-40B4-BE49-F238E27FC236}">
              <a16:creationId xmlns:a16="http://schemas.microsoft.com/office/drawing/2014/main" id="{00000000-0008-0000-1E00-0000D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72" name="Text Box 4">
          <a:extLst>
            <a:ext uri="{FF2B5EF4-FFF2-40B4-BE49-F238E27FC236}">
              <a16:creationId xmlns:a16="http://schemas.microsoft.com/office/drawing/2014/main" id="{00000000-0008-0000-1E00-0000D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73" name="Text Box 3">
          <a:extLst>
            <a:ext uri="{FF2B5EF4-FFF2-40B4-BE49-F238E27FC236}">
              <a16:creationId xmlns:a16="http://schemas.microsoft.com/office/drawing/2014/main" id="{00000000-0008-0000-1E00-0000D9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74" name="Text Box 4">
          <a:extLst>
            <a:ext uri="{FF2B5EF4-FFF2-40B4-BE49-F238E27FC236}">
              <a16:creationId xmlns:a16="http://schemas.microsoft.com/office/drawing/2014/main" id="{00000000-0008-0000-1E00-0000DA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75" name="Text Box 3">
          <a:extLst>
            <a:ext uri="{FF2B5EF4-FFF2-40B4-BE49-F238E27FC236}">
              <a16:creationId xmlns:a16="http://schemas.microsoft.com/office/drawing/2014/main" id="{00000000-0008-0000-1E00-0000D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76" name="Text Box 4">
          <a:extLst>
            <a:ext uri="{FF2B5EF4-FFF2-40B4-BE49-F238E27FC236}">
              <a16:creationId xmlns:a16="http://schemas.microsoft.com/office/drawing/2014/main" id="{00000000-0008-0000-1E00-0000D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77" name="Text Box 3">
          <a:extLst>
            <a:ext uri="{FF2B5EF4-FFF2-40B4-BE49-F238E27FC236}">
              <a16:creationId xmlns:a16="http://schemas.microsoft.com/office/drawing/2014/main" id="{00000000-0008-0000-1E00-0000D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78" name="Text Box 4">
          <a:extLst>
            <a:ext uri="{FF2B5EF4-FFF2-40B4-BE49-F238E27FC236}">
              <a16:creationId xmlns:a16="http://schemas.microsoft.com/office/drawing/2014/main" id="{00000000-0008-0000-1E00-0000D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79" name="Text Box 3">
          <a:extLst>
            <a:ext uri="{FF2B5EF4-FFF2-40B4-BE49-F238E27FC236}">
              <a16:creationId xmlns:a16="http://schemas.microsoft.com/office/drawing/2014/main" id="{00000000-0008-0000-1E00-0000D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80" name="Text Box 4">
          <a:extLst>
            <a:ext uri="{FF2B5EF4-FFF2-40B4-BE49-F238E27FC236}">
              <a16:creationId xmlns:a16="http://schemas.microsoft.com/office/drawing/2014/main" id="{00000000-0008-0000-1E00-0000E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81" name="Text Box 3">
          <a:extLst>
            <a:ext uri="{FF2B5EF4-FFF2-40B4-BE49-F238E27FC236}">
              <a16:creationId xmlns:a16="http://schemas.microsoft.com/office/drawing/2014/main" id="{00000000-0008-0000-1E00-0000E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82" name="Text Box 4">
          <a:extLst>
            <a:ext uri="{FF2B5EF4-FFF2-40B4-BE49-F238E27FC236}">
              <a16:creationId xmlns:a16="http://schemas.microsoft.com/office/drawing/2014/main" id="{00000000-0008-0000-1E00-0000E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83" name="Text Box 3">
          <a:extLst>
            <a:ext uri="{FF2B5EF4-FFF2-40B4-BE49-F238E27FC236}">
              <a16:creationId xmlns:a16="http://schemas.microsoft.com/office/drawing/2014/main" id="{00000000-0008-0000-1E00-0000E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84" name="Text Box 4">
          <a:extLst>
            <a:ext uri="{FF2B5EF4-FFF2-40B4-BE49-F238E27FC236}">
              <a16:creationId xmlns:a16="http://schemas.microsoft.com/office/drawing/2014/main" id="{00000000-0008-0000-1E00-0000E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85" name="Text Box 3">
          <a:extLst>
            <a:ext uri="{FF2B5EF4-FFF2-40B4-BE49-F238E27FC236}">
              <a16:creationId xmlns:a16="http://schemas.microsoft.com/office/drawing/2014/main" id="{00000000-0008-0000-1E00-0000E5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86" name="Text Box 4">
          <a:extLst>
            <a:ext uri="{FF2B5EF4-FFF2-40B4-BE49-F238E27FC236}">
              <a16:creationId xmlns:a16="http://schemas.microsoft.com/office/drawing/2014/main" id="{00000000-0008-0000-1E00-0000E6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87" name="Text Box 3">
          <a:extLst>
            <a:ext uri="{FF2B5EF4-FFF2-40B4-BE49-F238E27FC236}">
              <a16:creationId xmlns:a16="http://schemas.microsoft.com/office/drawing/2014/main" id="{00000000-0008-0000-1E00-0000E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88" name="Text Box 4">
          <a:extLst>
            <a:ext uri="{FF2B5EF4-FFF2-40B4-BE49-F238E27FC236}">
              <a16:creationId xmlns:a16="http://schemas.microsoft.com/office/drawing/2014/main" id="{00000000-0008-0000-1E00-0000E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89" name="Text Box 3">
          <a:extLst>
            <a:ext uri="{FF2B5EF4-FFF2-40B4-BE49-F238E27FC236}">
              <a16:creationId xmlns:a16="http://schemas.microsoft.com/office/drawing/2014/main" id="{00000000-0008-0000-1E00-0000E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90" name="Text Box 4">
          <a:extLst>
            <a:ext uri="{FF2B5EF4-FFF2-40B4-BE49-F238E27FC236}">
              <a16:creationId xmlns:a16="http://schemas.microsoft.com/office/drawing/2014/main" id="{00000000-0008-0000-1E00-0000E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91" name="Text Box 3">
          <a:extLst>
            <a:ext uri="{FF2B5EF4-FFF2-40B4-BE49-F238E27FC236}">
              <a16:creationId xmlns:a16="http://schemas.microsoft.com/office/drawing/2014/main" id="{00000000-0008-0000-1E00-0000EB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92" name="Text Box 4">
          <a:extLst>
            <a:ext uri="{FF2B5EF4-FFF2-40B4-BE49-F238E27FC236}">
              <a16:creationId xmlns:a16="http://schemas.microsoft.com/office/drawing/2014/main" id="{00000000-0008-0000-1E00-0000EC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93" name="Text Box 3">
          <a:extLst>
            <a:ext uri="{FF2B5EF4-FFF2-40B4-BE49-F238E27FC236}">
              <a16:creationId xmlns:a16="http://schemas.microsoft.com/office/drawing/2014/main" id="{00000000-0008-0000-1E00-0000E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94" name="Text Box 4">
          <a:extLst>
            <a:ext uri="{FF2B5EF4-FFF2-40B4-BE49-F238E27FC236}">
              <a16:creationId xmlns:a16="http://schemas.microsoft.com/office/drawing/2014/main" id="{00000000-0008-0000-1E00-0000E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95" name="Text Box 3">
          <a:extLst>
            <a:ext uri="{FF2B5EF4-FFF2-40B4-BE49-F238E27FC236}">
              <a16:creationId xmlns:a16="http://schemas.microsoft.com/office/drawing/2014/main" id="{00000000-0008-0000-1E00-0000E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96" name="Text Box 4">
          <a:extLst>
            <a:ext uri="{FF2B5EF4-FFF2-40B4-BE49-F238E27FC236}">
              <a16:creationId xmlns:a16="http://schemas.microsoft.com/office/drawing/2014/main" id="{00000000-0008-0000-1E00-0000F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97" name="Text Box 3">
          <a:extLst>
            <a:ext uri="{FF2B5EF4-FFF2-40B4-BE49-F238E27FC236}">
              <a16:creationId xmlns:a16="http://schemas.microsoft.com/office/drawing/2014/main" id="{00000000-0008-0000-1E00-0000F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98" name="Text Box 4">
          <a:extLst>
            <a:ext uri="{FF2B5EF4-FFF2-40B4-BE49-F238E27FC236}">
              <a16:creationId xmlns:a16="http://schemas.microsoft.com/office/drawing/2014/main" id="{00000000-0008-0000-1E00-0000F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99" name="Text Box 3">
          <a:extLst>
            <a:ext uri="{FF2B5EF4-FFF2-40B4-BE49-F238E27FC236}">
              <a16:creationId xmlns:a16="http://schemas.microsoft.com/office/drawing/2014/main" id="{00000000-0008-0000-1E00-0000F3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00" name="Text Box 4">
          <a:extLst>
            <a:ext uri="{FF2B5EF4-FFF2-40B4-BE49-F238E27FC236}">
              <a16:creationId xmlns:a16="http://schemas.microsoft.com/office/drawing/2014/main" id="{00000000-0008-0000-1E00-0000F4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01" name="Text Box 3">
          <a:extLst>
            <a:ext uri="{FF2B5EF4-FFF2-40B4-BE49-F238E27FC236}">
              <a16:creationId xmlns:a16="http://schemas.microsoft.com/office/drawing/2014/main" id="{00000000-0008-0000-1E00-0000F5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02" name="Text Box 4">
          <a:extLst>
            <a:ext uri="{FF2B5EF4-FFF2-40B4-BE49-F238E27FC236}">
              <a16:creationId xmlns:a16="http://schemas.microsoft.com/office/drawing/2014/main" id="{00000000-0008-0000-1E00-0000F6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03" name="Text Box 3">
          <a:extLst>
            <a:ext uri="{FF2B5EF4-FFF2-40B4-BE49-F238E27FC236}">
              <a16:creationId xmlns:a16="http://schemas.microsoft.com/office/drawing/2014/main" id="{00000000-0008-0000-1E00-0000F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04" name="Text Box 4">
          <a:extLst>
            <a:ext uri="{FF2B5EF4-FFF2-40B4-BE49-F238E27FC236}">
              <a16:creationId xmlns:a16="http://schemas.microsoft.com/office/drawing/2014/main" id="{00000000-0008-0000-1E00-0000F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05" name="Text Box 3">
          <a:extLst>
            <a:ext uri="{FF2B5EF4-FFF2-40B4-BE49-F238E27FC236}">
              <a16:creationId xmlns:a16="http://schemas.microsoft.com/office/drawing/2014/main" id="{00000000-0008-0000-1E00-0000F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06" name="Text Box 4">
          <a:extLst>
            <a:ext uri="{FF2B5EF4-FFF2-40B4-BE49-F238E27FC236}">
              <a16:creationId xmlns:a16="http://schemas.microsoft.com/office/drawing/2014/main" id="{00000000-0008-0000-1E00-0000F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07" name="Text Box 3">
          <a:extLst>
            <a:ext uri="{FF2B5EF4-FFF2-40B4-BE49-F238E27FC236}">
              <a16:creationId xmlns:a16="http://schemas.microsoft.com/office/drawing/2014/main" id="{00000000-0008-0000-1E00-0000F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08" name="Text Box 4">
          <a:extLst>
            <a:ext uri="{FF2B5EF4-FFF2-40B4-BE49-F238E27FC236}">
              <a16:creationId xmlns:a16="http://schemas.microsoft.com/office/drawing/2014/main" id="{00000000-0008-0000-1E00-0000F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09" name="Text Box 3">
          <a:extLst>
            <a:ext uri="{FF2B5EF4-FFF2-40B4-BE49-F238E27FC236}">
              <a16:creationId xmlns:a16="http://schemas.microsoft.com/office/drawing/2014/main" id="{00000000-0008-0000-1E00-0000F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10" name="Text Box 4">
          <a:extLst>
            <a:ext uri="{FF2B5EF4-FFF2-40B4-BE49-F238E27FC236}">
              <a16:creationId xmlns:a16="http://schemas.microsoft.com/office/drawing/2014/main" id="{00000000-0008-0000-1E00-0000F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11" name="Text Box 3">
          <a:extLst>
            <a:ext uri="{FF2B5EF4-FFF2-40B4-BE49-F238E27FC236}">
              <a16:creationId xmlns:a16="http://schemas.microsoft.com/office/drawing/2014/main" id="{00000000-0008-0000-1E00-0000F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12" name="Text Box 4">
          <a:extLst>
            <a:ext uri="{FF2B5EF4-FFF2-40B4-BE49-F238E27FC236}">
              <a16:creationId xmlns:a16="http://schemas.microsoft.com/office/drawing/2014/main" id="{00000000-0008-0000-1E00-00000002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513" name="Text Box 3">
          <a:extLst>
            <a:ext uri="{FF2B5EF4-FFF2-40B4-BE49-F238E27FC236}">
              <a16:creationId xmlns:a16="http://schemas.microsoft.com/office/drawing/2014/main" id="{00000000-0008-0000-1E00-000001020000}"/>
            </a:ext>
          </a:extLst>
        </xdr:cNvPr>
        <xdr:cNvSpPr txBox="1">
          <a:spLocks noChangeArrowheads="1"/>
        </xdr:cNvSpPr>
      </xdr:nvSpPr>
      <xdr:spPr bwMode="auto">
        <a:xfrm>
          <a:off x="99781614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650" name="Text Box 3">
          <a:extLst>
            <a:ext uri="{FF2B5EF4-FFF2-40B4-BE49-F238E27FC236}">
              <a16:creationId xmlns:a16="http://schemas.microsoft.com/office/drawing/2014/main" id="{00000000-0008-0000-1E00-00008A020000}"/>
            </a:ext>
          </a:extLst>
        </xdr:cNvPr>
        <xdr:cNvSpPr txBox="1">
          <a:spLocks noChangeArrowheads="1"/>
        </xdr:cNvSpPr>
      </xdr:nvSpPr>
      <xdr:spPr bwMode="auto">
        <a:xfrm>
          <a:off x="99781804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651" name="Text Box 4">
          <a:extLst>
            <a:ext uri="{FF2B5EF4-FFF2-40B4-BE49-F238E27FC236}">
              <a16:creationId xmlns:a16="http://schemas.microsoft.com/office/drawing/2014/main" id="{00000000-0008-0000-1E00-00008B020000}"/>
            </a:ext>
          </a:extLst>
        </xdr:cNvPr>
        <xdr:cNvSpPr txBox="1">
          <a:spLocks noChangeArrowheads="1"/>
        </xdr:cNvSpPr>
      </xdr:nvSpPr>
      <xdr:spPr bwMode="auto">
        <a:xfrm>
          <a:off x="99775518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52" name="Text Box 3">
          <a:extLst>
            <a:ext uri="{FF2B5EF4-FFF2-40B4-BE49-F238E27FC236}">
              <a16:creationId xmlns:a16="http://schemas.microsoft.com/office/drawing/2014/main" id="{00000000-0008-0000-1E00-00008C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53" name="Text Box 4">
          <a:extLst>
            <a:ext uri="{FF2B5EF4-FFF2-40B4-BE49-F238E27FC236}">
              <a16:creationId xmlns:a16="http://schemas.microsoft.com/office/drawing/2014/main" id="{00000000-0008-0000-1E00-00008D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54" name="Text Box 3">
          <a:extLst>
            <a:ext uri="{FF2B5EF4-FFF2-40B4-BE49-F238E27FC236}">
              <a16:creationId xmlns:a16="http://schemas.microsoft.com/office/drawing/2014/main" id="{00000000-0008-0000-1E00-00008E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55" name="Text Box 4">
          <a:extLst>
            <a:ext uri="{FF2B5EF4-FFF2-40B4-BE49-F238E27FC236}">
              <a16:creationId xmlns:a16="http://schemas.microsoft.com/office/drawing/2014/main" id="{00000000-0008-0000-1E00-00008F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56" name="Text Box 3">
          <a:extLst>
            <a:ext uri="{FF2B5EF4-FFF2-40B4-BE49-F238E27FC236}">
              <a16:creationId xmlns:a16="http://schemas.microsoft.com/office/drawing/2014/main" id="{00000000-0008-0000-1E00-00009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57" name="Text Box 4">
          <a:extLst>
            <a:ext uri="{FF2B5EF4-FFF2-40B4-BE49-F238E27FC236}">
              <a16:creationId xmlns:a16="http://schemas.microsoft.com/office/drawing/2014/main" id="{00000000-0008-0000-1E00-00009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58" name="Text Box 3">
          <a:extLst>
            <a:ext uri="{FF2B5EF4-FFF2-40B4-BE49-F238E27FC236}">
              <a16:creationId xmlns:a16="http://schemas.microsoft.com/office/drawing/2014/main" id="{00000000-0008-0000-1E00-000092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59" name="Text Box 4">
          <a:extLst>
            <a:ext uri="{FF2B5EF4-FFF2-40B4-BE49-F238E27FC236}">
              <a16:creationId xmlns:a16="http://schemas.microsoft.com/office/drawing/2014/main" id="{00000000-0008-0000-1E00-000093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60" name="Text Box 3">
          <a:extLst>
            <a:ext uri="{FF2B5EF4-FFF2-40B4-BE49-F238E27FC236}">
              <a16:creationId xmlns:a16="http://schemas.microsoft.com/office/drawing/2014/main" id="{00000000-0008-0000-1E00-000094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61" name="Text Box 4">
          <a:extLst>
            <a:ext uri="{FF2B5EF4-FFF2-40B4-BE49-F238E27FC236}">
              <a16:creationId xmlns:a16="http://schemas.microsoft.com/office/drawing/2014/main" id="{00000000-0008-0000-1E00-000095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62" name="Text Box 3">
          <a:extLst>
            <a:ext uri="{FF2B5EF4-FFF2-40B4-BE49-F238E27FC236}">
              <a16:creationId xmlns:a16="http://schemas.microsoft.com/office/drawing/2014/main" id="{00000000-0008-0000-1E00-00009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63" name="Text Box 4">
          <a:extLst>
            <a:ext uri="{FF2B5EF4-FFF2-40B4-BE49-F238E27FC236}">
              <a16:creationId xmlns:a16="http://schemas.microsoft.com/office/drawing/2014/main" id="{00000000-0008-0000-1E00-00009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64" name="Text Box 3">
          <a:extLst>
            <a:ext uri="{FF2B5EF4-FFF2-40B4-BE49-F238E27FC236}">
              <a16:creationId xmlns:a16="http://schemas.microsoft.com/office/drawing/2014/main" id="{00000000-0008-0000-1E00-00009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65" name="Text Box 4">
          <a:extLst>
            <a:ext uri="{FF2B5EF4-FFF2-40B4-BE49-F238E27FC236}">
              <a16:creationId xmlns:a16="http://schemas.microsoft.com/office/drawing/2014/main" id="{00000000-0008-0000-1E00-00009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66" name="Text Box 3">
          <a:extLst>
            <a:ext uri="{FF2B5EF4-FFF2-40B4-BE49-F238E27FC236}">
              <a16:creationId xmlns:a16="http://schemas.microsoft.com/office/drawing/2014/main" id="{00000000-0008-0000-1E00-00009A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67" name="Text Box 4">
          <a:extLst>
            <a:ext uri="{FF2B5EF4-FFF2-40B4-BE49-F238E27FC236}">
              <a16:creationId xmlns:a16="http://schemas.microsoft.com/office/drawing/2014/main" id="{00000000-0008-0000-1E00-00009B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68" name="Text Box 3">
          <a:extLst>
            <a:ext uri="{FF2B5EF4-FFF2-40B4-BE49-F238E27FC236}">
              <a16:creationId xmlns:a16="http://schemas.microsoft.com/office/drawing/2014/main" id="{00000000-0008-0000-1E00-00009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69" name="Text Box 4">
          <a:extLst>
            <a:ext uri="{FF2B5EF4-FFF2-40B4-BE49-F238E27FC236}">
              <a16:creationId xmlns:a16="http://schemas.microsoft.com/office/drawing/2014/main" id="{00000000-0008-0000-1E00-00009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70" name="Text Box 3">
          <a:extLst>
            <a:ext uri="{FF2B5EF4-FFF2-40B4-BE49-F238E27FC236}">
              <a16:creationId xmlns:a16="http://schemas.microsoft.com/office/drawing/2014/main" id="{00000000-0008-0000-1E00-00009E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71" name="Text Box 4">
          <a:extLst>
            <a:ext uri="{FF2B5EF4-FFF2-40B4-BE49-F238E27FC236}">
              <a16:creationId xmlns:a16="http://schemas.microsoft.com/office/drawing/2014/main" id="{00000000-0008-0000-1E00-00009F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72" name="Text Box 3">
          <a:extLst>
            <a:ext uri="{FF2B5EF4-FFF2-40B4-BE49-F238E27FC236}">
              <a16:creationId xmlns:a16="http://schemas.microsoft.com/office/drawing/2014/main" id="{00000000-0008-0000-1E00-0000A0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73" name="Text Box 4">
          <a:extLst>
            <a:ext uri="{FF2B5EF4-FFF2-40B4-BE49-F238E27FC236}">
              <a16:creationId xmlns:a16="http://schemas.microsoft.com/office/drawing/2014/main" id="{00000000-0008-0000-1E00-0000A1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74" name="Text Box 3">
          <a:extLst>
            <a:ext uri="{FF2B5EF4-FFF2-40B4-BE49-F238E27FC236}">
              <a16:creationId xmlns:a16="http://schemas.microsoft.com/office/drawing/2014/main" id="{00000000-0008-0000-1E00-0000A2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75" name="Text Box 4">
          <a:extLst>
            <a:ext uri="{FF2B5EF4-FFF2-40B4-BE49-F238E27FC236}">
              <a16:creationId xmlns:a16="http://schemas.microsoft.com/office/drawing/2014/main" id="{00000000-0008-0000-1E00-0000A3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76" name="Text Box 3">
          <a:extLst>
            <a:ext uri="{FF2B5EF4-FFF2-40B4-BE49-F238E27FC236}">
              <a16:creationId xmlns:a16="http://schemas.microsoft.com/office/drawing/2014/main" id="{00000000-0008-0000-1E00-0000A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77" name="Text Box 4">
          <a:extLst>
            <a:ext uri="{FF2B5EF4-FFF2-40B4-BE49-F238E27FC236}">
              <a16:creationId xmlns:a16="http://schemas.microsoft.com/office/drawing/2014/main" id="{00000000-0008-0000-1E00-0000A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78" name="Text Box 3">
          <a:extLst>
            <a:ext uri="{FF2B5EF4-FFF2-40B4-BE49-F238E27FC236}">
              <a16:creationId xmlns:a16="http://schemas.microsoft.com/office/drawing/2014/main" id="{00000000-0008-0000-1E00-0000A6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79" name="Text Box 4">
          <a:extLst>
            <a:ext uri="{FF2B5EF4-FFF2-40B4-BE49-F238E27FC236}">
              <a16:creationId xmlns:a16="http://schemas.microsoft.com/office/drawing/2014/main" id="{00000000-0008-0000-1E00-0000A7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80" name="Text Box 3">
          <a:extLst>
            <a:ext uri="{FF2B5EF4-FFF2-40B4-BE49-F238E27FC236}">
              <a16:creationId xmlns:a16="http://schemas.microsoft.com/office/drawing/2014/main" id="{00000000-0008-0000-1E00-0000A8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81" name="Text Box 4">
          <a:extLst>
            <a:ext uri="{FF2B5EF4-FFF2-40B4-BE49-F238E27FC236}">
              <a16:creationId xmlns:a16="http://schemas.microsoft.com/office/drawing/2014/main" id="{00000000-0008-0000-1E00-0000A9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82" name="Text Box 3">
          <a:extLst>
            <a:ext uri="{FF2B5EF4-FFF2-40B4-BE49-F238E27FC236}">
              <a16:creationId xmlns:a16="http://schemas.microsoft.com/office/drawing/2014/main" id="{00000000-0008-0000-1E00-0000AA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83" name="Text Box 4">
          <a:extLst>
            <a:ext uri="{FF2B5EF4-FFF2-40B4-BE49-F238E27FC236}">
              <a16:creationId xmlns:a16="http://schemas.microsoft.com/office/drawing/2014/main" id="{00000000-0008-0000-1E00-0000AB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84" name="Text Box 3">
          <a:extLst>
            <a:ext uri="{FF2B5EF4-FFF2-40B4-BE49-F238E27FC236}">
              <a16:creationId xmlns:a16="http://schemas.microsoft.com/office/drawing/2014/main" id="{00000000-0008-0000-1E00-0000A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85" name="Text Box 4">
          <a:extLst>
            <a:ext uri="{FF2B5EF4-FFF2-40B4-BE49-F238E27FC236}">
              <a16:creationId xmlns:a16="http://schemas.microsoft.com/office/drawing/2014/main" id="{00000000-0008-0000-1E00-0000A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86" name="Text Box 3">
          <a:extLst>
            <a:ext uri="{FF2B5EF4-FFF2-40B4-BE49-F238E27FC236}">
              <a16:creationId xmlns:a16="http://schemas.microsoft.com/office/drawing/2014/main" id="{00000000-0008-0000-1E00-0000AE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87" name="Text Box 4">
          <a:extLst>
            <a:ext uri="{FF2B5EF4-FFF2-40B4-BE49-F238E27FC236}">
              <a16:creationId xmlns:a16="http://schemas.microsoft.com/office/drawing/2014/main" id="{00000000-0008-0000-1E00-0000AF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88" name="Text Box 3">
          <a:extLst>
            <a:ext uri="{FF2B5EF4-FFF2-40B4-BE49-F238E27FC236}">
              <a16:creationId xmlns:a16="http://schemas.microsoft.com/office/drawing/2014/main" id="{00000000-0008-0000-1E00-0000B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89" name="Text Box 4">
          <a:extLst>
            <a:ext uri="{FF2B5EF4-FFF2-40B4-BE49-F238E27FC236}">
              <a16:creationId xmlns:a16="http://schemas.microsoft.com/office/drawing/2014/main" id="{00000000-0008-0000-1E00-0000B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90" name="Text Box 3">
          <a:extLst>
            <a:ext uri="{FF2B5EF4-FFF2-40B4-BE49-F238E27FC236}">
              <a16:creationId xmlns:a16="http://schemas.microsoft.com/office/drawing/2014/main" id="{00000000-0008-0000-1E00-0000B2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91" name="Text Box 4">
          <a:extLst>
            <a:ext uri="{FF2B5EF4-FFF2-40B4-BE49-F238E27FC236}">
              <a16:creationId xmlns:a16="http://schemas.microsoft.com/office/drawing/2014/main" id="{00000000-0008-0000-1E00-0000B3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92" name="Text Box 3">
          <a:extLst>
            <a:ext uri="{FF2B5EF4-FFF2-40B4-BE49-F238E27FC236}">
              <a16:creationId xmlns:a16="http://schemas.microsoft.com/office/drawing/2014/main" id="{00000000-0008-0000-1E00-0000B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93" name="Text Box 4">
          <a:extLst>
            <a:ext uri="{FF2B5EF4-FFF2-40B4-BE49-F238E27FC236}">
              <a16:creationId xmlns:a16="http://schemas.microsoft.com/office/drawing/2014/main" id="{00000000-0008-0000-1E00-0000B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94" name="Text Box 3">
          <a:extLst>
            <a:ext uri="{FF2B5EF4-FFF2-40B4-BE49-F238E27FC236}">
              <a16:creationId xmlns:a16="http://schemas.microsoft.com/office/drawing/2014/main" id="{00000000-0008-0000-1E00-0000B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95" name="Text Box 4">
          <a:extLst>
            <a:ext uri="{FF2B5EF4-FFF2-40B4-BE49-F238E27FC236}">
              <a16:creationId xmlns:a16="http://schemas.microsoft.com/office/drawing/2014/main" id="{00000000-0008-0000-1E00-0000B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96" name="Text Box 3">
          <a:extLst>
            <a:ext uri="{FF2B5EF4-FFF2-40B4-BE49-F238E27FC236}">
              <a16:creationId xmlns:a16="http://schemas.microsoft.com/office/drawing/2014/main" id="{00000000-0008-0000-1E00-0000B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97" name="Text Box 4">
          <a:extLst>
            <a:ext uri="{FF2B5EF4-FFF2-40B4-BE49-F238E27FC236}">
              <a16:creationId xmlns:a16="http://schemas.microsoft.com/office/drawing/2014/main" id="{00000000-0008-0000-1E00-0000B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98" name="Text Box 3">
          <a:extLst>
            <a:ext uri="{FF2B5EF4-FFF2-40B4-BE49-F238E27FC236}">
              <a16:creationId xmlns:a16="http://schemas.microsoft.com/office/drawing/2014/main" id="{00000000-0008-0000-1E00-0000B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99" name="Text Box 4">
          <a:extLst>
            <a:ext uri="{FF2B5EF4-FFF2-40B4-BE49-F238E27FC236}">
              <a16:creationId xmlns:a16="http://schemas.microsoft.com/office/drawing/2014/main" id="{00000000-0008-0000-1E00-0000B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00" name="Text Box 3">
          <a:extLst>
            <a:ext uri="{FF2B5EF4-FFF2-40B4-BE49-F238E27FC236}">
              <a16:creationId xmlns:a16="http://schemas.microsoft.com/office/drawing/2014/main" id="{00000000-0008-0000-1E00-0000BC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01" name="Text Box 4">
          <a:extLst>
            <a:ext uri="{FF2B5EF4-FFF2-40B4-BE49-F238E27FC236}">
              <a16:creationId xmlns:a16="http://schemas.microsoft.com/office/drawing/2014/main" id="{00000000-0008-0000-1E00-0000BD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02" name="Text Box 3">
          <a:extLst>
            <a:ext uri="{FF2B5EF4-FFF2-40B4-BE49-F238E27FC236}">
              <a16:creationId xmlns:a16="http://schemas.microsoft.com/office/drawing/2014/main" id="{00000000-0008-0000-1E00-0000BE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03" name="Text Box 4">
          <a:extLst>
            <a:ext uri="{FF2B5EF4-FFF2-40B4-BE49-F238E27FC236}">
              <a16:creationId xmlns:a16="http://schemas.microsoft.com/office/drawing/2014/main" id="{00000000-0008-0000-1E00-0000BF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04" name="Text Box 3">
          <a:extLst>
            <a:ext uri="{FF2B5EF4-FFF2-40B4-BE49-F238E27FC236}">
              <a16:creationId xmlns:a16="http://schemas.microsoft.com/office/drawing/2014/main" id="{00000000-0008-0000-1E00-0000C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05" name="Text Box 4">
          <a:extLst>
            <a:ext uri="{FF2B5EF4-FFF2-40B4-BE49-F238E27FC236}">
              <a16:creationId xmlns:a16="http://schemas.microsoft.com/office/drawing/2014/main" id="{00000000-0008-0000-1E00-0000C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06" name="Text Box 3">
          <a:extLst>
            <a:ext uri="{FF2B5EF4-FFF2-40B4-BE49-F238E27FC236}">
              <a16:creationId xmlns:a16="http://schemas.microsoft.com/office/drawing/2014/main" id="{00000000-0008-0000-1E00-0000C2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07" name="Text Box 4">
          <a:extLst>
            <a:ext uri="{FF2B5EF4-FFF2-40B4-BE49-F238E27FC236}">
              <a16:creationId xmlns:a16="http://schemas.microsoft.com/office/drawing/2014/main" id="{00000000-0008-0000-1E00-0000C3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08" name="Text Box 3">
          <a:extLst>
            <a:ext uri="{FF2B5EF4-FFF2-40B4-BE49-F238E27FC236}">
              <a16:creationId xmlns:a16="http://schemas.microsoft.com/office/drawing/2014/main" id="{00000000-0008-0000-1E00-0000C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09" name="Text Box 4">
          <a:extLst>
            <a:ext uri="{FF2B5EF4-FFF2-40B4-BE49-F238E27FC236}">
              <a16:creationId xmlns:a16="http://schemas.microsoft.com/office/drawing/2014/main" id="{00000000-0008-0000-1E00-0000C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10" name="Text Box 3">
          <a:extLst>
            <a:ext uri="{FF2B5EF4-FFF2-40B4-BE49-F238E27FC236}">
              <a16:creationId xmlns:a16="http://schemas.microsoft.com/office/drawing/2014/main" id="{00000000-0008-0000-1E00-0000C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11" name="Text Box 4">
          <a:extLst>
            <a:ext uri="{FF2B5EF4-FFF2-40B4-BE49-F238E27FC236}">
              <a16:creationId xmlns:a16="http://schemas.microsoft.com/office/drawing/2014/main" id="{00000000-0008-0000-1E00-0000C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12" name="Text Box 3">
          <a:extLst>
            <a:ext uri="{FF2B5EF4-FFF2-40B4-BE49-F238E27FC236}">
              <a16:creationId xmlns:a16="http://schemas.microsoft.com/office/drawing/2014/main" id="{00000000-0008-0000-1E00-0000C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13" name="Text Box 4">
          <a:extLst>
            <a:ext uri="{FF2B5EF4-FFF2-40B4-BE49-F238E27FC236}">
              <a16:creationId xmlns:a16="http://schemas.microsoft.com/office/drawing/2014/main" id="{00000000-0008-0000-1E00-0000C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14" name="Text Box 3">
          <a:extLst>
            <a:ext uri="{FF2B5EF4-FFF2-40B4-BE49-F238E27FC236}">
              <a16:creationId xmlns:a16="http://schemas.microsoft.com/office/drawing/2014/main" id="{00000000-0008-0000-1E00-0000C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15" name="Text Box 4">
          <a:extLst>
            <a:ext uri="{FF2B5EF4-FFF2-40B4-BE49-F238E27FC236}">
              <a16:creationId xmlns:a16="http://schemas.microsoft.com/office/drawing/2014/main" id="{00000000-0008-0000-1E00-0000C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16" name="Text Box 3">
          <a:extLst>
            <a:ext uri="{FF2B5EF4-FFF2-40B4-BE49-F238E27FC236}">
              <a16:creationId xmlns:a16="http://schemas.microsoft.com/office/drawing/2014/main" id="{00000000-0008-0000-1E00-0000C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17" name="Text Box 4">
          <a:extLst>
            <a:ext uri="{FF2B5EF4-FFF2-40B4-BE49-F238E27FC236}">
              <a16:creationId xmlns:a16="http://schemas.microsoft.com/office/drawing/2014/main" id="{00000000-0008-0000-1E00-0000C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18" name="Text Box 3">
          <a:extLst>
            <a:ext uri="{FF2B5EF4-FFF2-40B4-BE49-F238E27FC236}">
              <a16:creationId xmlns:a16="http://schemas.microsoft.com/office/drawing/2014/main" id="{00000000-0008-0000-1E00-0000CE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19" name="Text Box 4">
          <a:extLst>
            <a:ext uri="{FF2B5EF4-FFF2-40B4-BE49-F238E27FC236}">
              <a16:creationId xmlns:a16="http://schemas.microsoft.com/office/drawing/2014/main" id="{00000000-0008-0000-1E00-0000CF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20" name="Text Box 3">
          <a:extLst>
            <a:ext uri="{FF2B5EF4-FFF2-40B4-BE49-F238E27FC236}">
              <a16:creationId xmlns:a16="http://schemas.microsoft.com/office/drawing/2014/main" id="{00000000-0008-0000-1E00-0000D0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21" name="Text Box 4">
          <a:extLst>
            <a:ext uri="{FF2B5EF4-FFF2-40B4-BE49-F238E27FC236}">
              <a16:creationId xmlns:a16="http://schemas.microsoft.com/office/drawing/2014/main" id="{00000000-0008-0000-1E00-0000D1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22" name="Text Box 3">
          <a:extLst>
            <a:ext uri="{FF2B5EF4-FFF2-40B4-BE49-F238E27FC236}">
              <a16:creationId xmlns:a16="http://schemas.microsoft.com/office/drawing/2014/main" id="{00000000-0008-0000-1E00-0000D2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23" name="Text Box 4">
          <a:extLst>
            <a:ext uri="{FF2B5EF4-FFF2-40B4-BE49-F238E27FC236}">
              <a16:creationId xmlns:a16="http://schemas.microsoft.com/office/drawing/2014/main" id="{00000000-0008-0000-1E00-0000D3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24" name="Text Box 3">
          <a:extLst>
            <a:ext uri="{FF2B5EF4-FFF2-40B4-BE49-F238E27FC236}">
              <a16:creationId xmlns:a16="http://schemas.microsoft.com/office/drawing/2014/main" id="{00000000-0008-0000-1E00-0000D4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25" name="Text Box 4">
          <a:extLst>
            <a:ext uri="{FF2B5EF4-FFF2-40B4-BE49-F238E27FC236}">
              <a16:creationId xmlns:a16="http://schemas.microsoft.com/office/drawing/2014/main" id="{00000000-0008-0000-1E00-0000D5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26" name="Text Box 3">
          <a:extLst>
            <a:ext uri="{FF2B5EF4-FFF2-40B4-BE49-F238E27FC236}">
              <a16:creationId xmlns:a16="http://schemas.microsoft.com/office/drawing/2014/main" id="{00000000-0008-0000-1E00-0000D6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27" name="Text Box 4">
          <a:extLst>
            <a:ext uri="{FF2B5EF4-FFF2-40B4-BE49-F238E27FC236}">
              <a16:creationId xmlns:a16="http://schemas.microsoft.com/office/drawing/2014/main" id="{00000000-0008-0000-1E00-0000D7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28" name="Text Box 3">
          <a:extLst>
            <a:ext uri="{FF2B5EF4-FFF2-40B4-BE49-F238E27FC236}">
              <a16:creationId xmlns:a16="http://schemas.microsoft.com/office/drawing/2014/main" id="{00000000-0008-0000-1E00-0000D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29" name="Text Box 4">
          <a:extLst>
            <a:ext uri="{FF2B5EF4-FFF2-40B4-BE49-F238E27FC236}">
              <a16:creationId xmlns:a16="http://schemas.microsoft.com/office/drawing/2014/main" id="{00000000-0008-0000-1E00-0000D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30" name="Text Box 3">
          <a:extLst>
            <a:ext uri="{FF2B5EF4-FFF2-40B4-BE49-F238E27FC236}">
              <a16:creationId xmlns:a16="http://schemas.microsoft.com/office/drawing/2014/main" id="{00000000-0008-0000-1E00-0000D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31" name="Text Box 4">
          <a:extLst>
            <a:ext uri="{FF2B5EF4-FFF2-40B4-BE49-F238E27FC236}">
              <a16:creationId xmlns:a16="http://schemas.microsoft.com/office/drawing/2014/main" id="{00000000-0008-0000-1E00-0000D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32" name="Text Box 3">
          <a:extLst>
            <a:ext uri="{FF2B5EF4-FFF2-40B4-BE49-F238E27FC236}">
              <a16:creationId xmlns:a16="http://schemas.microsoft.com/office/drawing/2014/main" id="{00000000-0008-0000-1E00-0000DC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33" name="Text Box 4">
          <a:extLst>
            <a:ext uri="{FF2B5EF4-FFF2-40B4-BE49-F238E27FC236}">
              <a16:creationId xmlns:a16="http://schemas.microsoft.com/office/drawing/2014/main" id="{00000000-0008-0000-1E00-0000DD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34" name="Text Box 3">
          <a:extLst>
            <a:ext uri="{FF2B5EF4-FFF2-40B4-BE49-F238E27FC236}">
              <a16:creationId xmlns:a16="http://schemas.microsoft.com/office/drawing/2014/main" id="{00000000-0008-0000-1E00-0000DE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35" name="Text Box 4">
          <a:extLst>
            <a:ext uri="{FF2B5EF4-FFF2-40B4-BE49-F238E27FC236}">
              <a16:creationId xmlns:a16="http://schemas.microsoft.com/office/drawing/2014/main" id="{00000000-0008-0000-1E00-0000DF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36" name="Text Box 3">
          <a:extLst>
            <a:ext uri="{FF2B5EF4-FFF2-40B4-BE49-F238E27FC236}">
              <a16:creationId xmlns:a16="http://schemas.microsoft.com/office/drawing/2014/main" id="{00000000-0008-0000-1E00-0000E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37" name="Text Box 4">
          <a:extLst>
            <a:ext uri="{FF2B5EF4-FFF2-40B4-BE49-F238E27FC236}">
              <a16:creationId xmlns:a16="http://schemas.microsoft.com/office/drawing/2014/main" id="{00000000-0008-0000-1E00-0000E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38" name="Text Box 3">
          <a:extLst>
            <a:ext uri="{FF2B5EF4-FFF2-40B4-BE49-F238E27FC236}">
              <a16:creationId xmlns:a16="http://schemas.microsoft.com/office/drawing/2014/main" id="{00000000-0008-0000-1E00-0000E2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39" name="Text Box 4">
          <a:extLst>
            <a:ext uri="{FF2B5EF4-FFF2-40B4-BE49-F238E27FC236}">
              <a16:creationId xmlns:a16="http://schemas.microsoft.com/office/drawing/2014/main" id="{00000000-0008-0000-1E00-0000E3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40" name="Text Box 3">
          <a:extLst>
            <a:ext uri="{FF2B5EF4-FFF2-40B4-BE49-F238E27FC236}">
              <a16:creationId xmlns:a16="http://schemas.microsoft.com/office/drawing/2014/main" id="{00000000-0008-0000-1E00-0000E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41" name="Text Box 4">
          <a:extLst>
            <a:ext uri="{FF2B5EF4-FFF2-40B4-BE49-F238E27FC236}">
              <a16:creationId xmlns:a16="http://schemas.microsoft.com/office/drawing/2014/main" id="{00000000-0008-0000-1E00-0000E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42" name="Text Box 3">
          <a:extLst>
            <a:ext uri="{FF2B5EF4-FFF2-40B4-BE49-F238E27FC236}">
              <a16:creationId xmlns:a16="http://schemas.microsoft.com/office/drawing/2014/main" id="{00000000-0008-0000-1E00-0000E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43" name="Text Box 4">
          <a:extLst>
            <a:ext uri="{FF2B5EF4-FFF2-40B4-BE49-F238E27FC236}">
              <a16:creationId xmlns:a16="http://schemas.microsoft.com/office/drawing/2014/main" id="{00000000-0008-0000-1E00-0000E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44" name="Text Box 3">
          <a:extLst>
            <a:ext uri="{FF2B5EF4-FFF2-40B4-BE49-F238E27FC236}">
              <a16:creationId xmlns:a16="http://schemas.microsoft.com/office/drawing/2014/main" id="{00000000-0008-0000-1E00-0000E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45" name="Text Box 4">
          <a:extLst>
            <a:ext uri="{FF2B5EF4-FFF2-40B4-BE49-F238E27FC236}">
              <a16:creationId xmlns:a16="http://schemas.microsoft.com/office/drawing/2014/main" id="{00000000-0008-0000-1E00-0000E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46" name="Text Box 3">
          <a:extLst>
            <a:ext uri="{FF2B5EF4-FFF2-40B4-BE49-F238E27FC236}">
              <a16:creationId xmlns:a16="http://schemas.microsoft.com/office/drawing/2014/main" id="{00000000-0008-0000-1E00-0000E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47" name="Text Box 4">
          <a:extLst>
            <a:ext uri="{FF2B5EF4-FFF2-40B4-BE49-F238E27FC236}">
              <a16:creationId xmlns:a16="http://schemas.microsoft.com/office/drawing/2014/main" id="{00000000-0008-0000-1E00-0000E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48" name="Text Box 3">
          <a:extLst>
            <a:ext uri="{FF2B5EF4-FFF2-40B4-BE49-F238E27FC236}">
              <a16:creationId xmlns:a16="http://schemas.microsoft.com/office/drawing/2014/main" id="{00000000-0008-0000-1E00-0000E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49" name="Text Box 4">
          <a:extLst>
            <a:ext uri="{FF2B5EF4-FFF2-40B4-BE49-F238E27FC236}">
              <a16:creationId xmlns:a16="http://schemas.microsoft.com/office/drawing/2014/main" id="{00000000-0008-0000-1E00-0000E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50" name="Text Box 3">
          <a:extLst>
            <a:ext uri="{FF2B5EF4-FFF2-40B4-BE49-F238E27FC236}">
              <a16:creationId xmlns:a16="http://schemas.microsoft.com/office/drawing/2014/main" id="{00000000-0008-0000-1E00-0000EE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51" name="Text Box 4">
          <a:extLst>
            <a:ext uri="{FF2B5EF4-FFF2-40B4-BE49-F238E27FC236}">
              <a16:creationId xmlns:a16="http://schemas.microsoft.com/office/drawing/2014/main" id="{00000000-0008-0000-1E00-0000EF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52" name="Text Box 3">
          <a:extLst>
            <a:ext uri="{FF2B5EF4-FFF2-40B4-BE49-F238E27FC236}">
              <a16:creationId xmlns:a16="http://schemas.microsoft.com/office/drawing/2014/main" id="{00000000-0008-0000-1E00-0000F0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53" name="Text Box 4">
          <a:extLst>
            <a:ext uri="{FF2B5EF4-FFF2-40B4-BE49-F238E27FC236}">
              <a16:creationId xmlns:a16="http://schemas.microsoft.com/office/drawing/2014/main" id="{00000000-0008-0000-1E00-0000F1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54" name="Text Box 3">
          <a:extLst>
            <a:ext uri="{FF2B5EF4-FFF2-40B4-BE49-F238E27FC236}">
              <a16:creationId xmlns:a16="http://schemas.microsoft.com/office/drawing/2014/main" id="{00000000-0008-0000-1E00-0000F2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55" name="Text Box 4">
          <a:extLst>
            <a:ext uri="{FF2B5EF4-FFF2-40B4-BE49-F238E27FC236}">
              <a16:creationId xmlns:a16="http://schemas.microsoft.com/office/drawing/2014/main" id="{00000000-0008-0000-1E00-0000F3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56" name="Text Box 3">
          <a:extLst>
            <a:ext uri="{FF2B5EF4-FFF2-40B4-BE49-F238E27FC236}">
              <a16:creationId xmlns:a16="http://schemas.microsoft.com/office/drawing/2014/main" id="{00000000-0008-0000-1E00-0000F4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57" name="Text Box 4">
          <a:extLst>
            <a:ext uri="{FF2B5EF4-FFF2-40B4-BE49-F238E27FC236}">
              <a16:creationId xmlns:a16="http://schemas.microsoft.com/office/drawing/2014/main" id="{00000000-0008-0000-1E00-0000F5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58" name="Text Box 3">
          <a:extLst>
            <a:ext uri="{FF2B5EF4-FFF2-40B4-BE49-F238E27FC236}">
              <a16:creationId xmlns:a16="http://schemas.microsoft.com/office/drawing/2014/main" id="{00000000-0008-0000-1E00-0000F6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59" name="Text Box 4">
          <a:extLst>
            <a:ext uri="{FF2B5EF4-FFF2-40B4-BE49-F238E27FC236}">
              <a16:creationId xmlns:a16="http://schemas.microsoft.com/office/drawing/2014/main" id="{00000000-0008-0000-1E00-0000F7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60" name="Text Box 3">
          <a:extLst>
            <a:ext uri="{FF2B5EF4-FFF2-40B4-BE49-F238E27FC236}">
              <a16:creationId xmlns:a16="http://schemas.microsoft.com/office/drawing/2014/main" id="{00000000-0008-0000-1E00-0000F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61" name="Text Box 4">
          <a:extLst>
            <a:ext uri="{FF2B5EF4-FFF2-40B4-BE49-F238E27FC236}">
              <a16:creationId xmlns:a16="http://schemas.microsoft.com/office/drawing/2014/main" id="{00000000-0008-0000-1E00-0000F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62" name="Text Box 3">
          <a:extLst>
            <a:ext uri="{FF2B5EF4-FFF2-40B4-BE49-F238E27FC236}">
              <a16:creationId xmlns:a16="http://schemas.microsoft.com/office/drawing/2014/main" id="{00000000-0008-0000-1E00-0000F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63" name="Text Box 4">
          <a:extLst>
            <a:ext uri="{FF2B5EF4-FFF2-40B4-BE49-F238E27FC236}">
              <a16:creationId xmlns:a16="http://schemas.microsoft.com/office/drawing/2014/main" id="{00000000-0008-0000-1E00-0000F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64" name="Text Box 3">
          <a:extLst>
            <a:ext uri="{FF2B5EF4-FFF2-40B4-BE49-F238E27FC236}">
              <a16:creationId xmlns:a16="http://schemas.microsoft.com/office/drawing/2014/main" id="{00000000-0008-0000-1E00-0000FC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65" name="Text Box 4">
          <a:extLst>
            <a:ext uri="{FF2B5EF4-FFF2-40B4-BE49-F238E27FC236}">
              <a16:creationId xmlns:a16="http://schemas.microsoft.com/office/drawing/2014/main" id="{00000000-0008-0000-1E00-0000FD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66" name="Text Box 3">
          <a:extLst>
            <a:ext uri="{FF2B5EF4-FFF2-40B4-BE49-F238E27FC236}">
              <a16:creationId xmlns:a16="http://schemas.microsoft.com/office/drawing/2014/main" id="{00000000-0008-0000-1E00-0000FE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67" name="Text Box 4">
          <a:extLst>
            <a:ext uri="{FF2B5EF4-FFF2-40B4-BE49-F238E27FC236}">
              <a16:creationId xmlns:a16="http://schemas.microsoft.com/office/drawing/2014/main" id="{00000000-0008-0000-1E00-0000FF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68" name="Text Box 3">
          <a:extLst>
            <a:ext uri="{FF2B5EF4-FFF2-40B4-BE49-F238E27FC236}">
              <a16:creationId xmlns:a16="http://schemas.microsoft.com/office/drawing/2014/main" id="{00000000-0008-0000-1E00-000000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69" name="Text Box 4">
          <a:extLst>
            <a:ext uri="{FF2B5EF4-FFF2-40B4-BE49-F238E27FC236}">
              <a16:creationId xmlns:a16="http://schemas.microsoft.com/office/drawing/2014/main" id="{00000000-0008-0000-1E00-000001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70" name="Text Box 3">
          <a:extLst>
            <a:ext uri="{FF2B5EF4-FFF2-40B4-BE49-F238E27FC236}">
              <a16:creationId xmlns:a16="http://schemas.microsoft.com/office/drawing/2014/main" id="{00000000-0008-0000-1E00-000002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71" name="Text Box 4">
          <a:extLst>
            <a:ext uri="{FF2B5EF4-FFF2-40B4-BE49-F238E27FC236}">
              <a16:creationId xmlns:a16="http://schemas.microsoft.com/office/drawing/2014/main" id="{00000000-0008-0000-1E00-000003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72" name="Text Box 3">
          <a:extLst>
            <a:ext uri="{FF2B5EF4-FFF2-40B4-BE49-F238E27FC236}">
              <a16:creationId xmlns:a16="http://schemas.microsoft.com/office/drawing/2014/main" id="{00000000-0008-0000-1E00-000004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73" name="Text Box 4">
          <a:extLst>
            <a:ext uri="{FF2B5EF4-FFF2-40B4-BE49-F238E27FC236}">
              <a16:creationId xmlns:a16="http://schemas.microsoft.com/office/drawing/2014/main" id="{00000000-0008-0000-1E00-000005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74" name="Text Box 3">
          <a:extLst>
            <a:ext uri="{FF2B5EF4-FFF2-40B4-BE49-F238E27FC236}">
              <a16:creationId xmlns:a16="http://schemas.microsoft.com/office/drawing/2014/main" id="{00000000-0008-0000-1E00-000006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75" name="Text Box 4">
          <a:extLst>
            <a:ext uri="{FF2B5EF4-FFF2-40B4-BE49-F238E27FC236}">
              <a16:creationId xmlns:a16="http://schemas.microsoft.com/office/drawing/2014/main" id="{00000000-0008-0000-1E00-000007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76" name="Text Box 3">
          <a:extLst>
            <a:ext uri="{FF2B5EF4-FFF2-40B4-BE49-F238E27FC236}">
              <a16:creationId xmlns:a16="http://schemas.microsoft.com/office/drawing/2014/main" id="{00000000-0008-0000-1E00-000008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77" name="Text Box 4">
          <a:extLst>
            <a:ext uri="{FF2B5EF4-FFF2-40B4-BE49-F238E27FC236}">
              <a16:creationId xmlns:a16="http://schemas.microsoft.com/office/drawing/2014/main" id="{00000000-0008-0000-1E00-000009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778" name="Text Box 3">
          <a:extLst>
            <a:ext uri="{FF2B5EF4-FFF2-40B4-BE49-F238E27FC236}">
              <a16:creationId xmlns:a16="http://schemas.microsoft.com/office/drawing/2014/main" id="{00000000-0008-0000-1E00-00000A030000}"/>
            </a:ext>
          </a:extLst>
        </xdr:cNvPr>
        <xdr:cNvSpPr txBox="1">
          <a:spLocks noChangeArrowheads="1"/>
        </xdr:cNvSpPr>
      </xdr:nvSpPr>
      <xdr:spPr bwMode="auto">
        <a:xfrm>
          <a:off x="99781804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79" name="Text Box 3">
          <a:extLst>
            <a:ext uri="{FF2B5EF4-FFF2-40B4-BE49-F238E27FC236}">
              <a16:creationId xmlns:a16="http://schemas.microsoft.com/office/drawing/2014/main" id="{00000000-0008-0000-1E00-00000B03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80" name="Text Box 4">
          <a:extLst>
            <a:ext uri="{FF2B5EF4-FFF2-40B4-BE49-F238E27FC236}">
              <a16:creationId xmlns:a16="http://schemas.microsoft.com/office/drawing/2014/main" id="{00000000-0008-0000-1E00-00000C03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81" name="Text Box 3">
          <a:extLst>
            <a:ext uri="{FF2B5EF4-FFF2-40B4-BE49-F238E27FC236}">
              <a16:creationId xmlns:a16="http://schemas.microsoft.com/office/drawing/2014/main" id="{00000000-0008-0000-1E00-00000D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82" name="Text Box 4">
          <a:extLst>
            <a:ext uri="{FF2B5EF4-FFF2-40B4-BE49-F238E27FC236}">
              <a16:creationId xmlns:a16="http://schemas.microsoft.com/office/drawing/2014/main" id="{00000000-0008-0000-1E00-00000E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83" name="Text Box 3">
          <a:extLst>
            <a:ext uri="{FF2B5EF4-FFF2-40B4-BE49-F238E27FC236}">
              <a16:creationId xmlns:a16="http://schemas.microsoft.com/office/drawing/2014/main" id="{00000000-0008-0000-1E00-00000F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84" name="Text Box 4">
          <a:extLst>
            <a:ext uri="{FF2B5EF4-FFF2-40B4-BE49-F238E27FC236}">
              <a16:creationId xmlns:a16="http://schemas.microsoft.com/office/drawing/2014/main" id="{00000000-0008-0000-1E00-000010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85" name="Text Box 3">
          <a:extLst>
            <a:ext uri="{FF2B5EF4-FFF2-40B4-BE49-F238E27FC236}">
              <a16:creationId xmlns:a16="http://schemas.microsoft.com/office/drawing/2014/main" id="{00000000-0008-0000-1E00-000011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86" name="Text Box 4">
          <a:extLst>
            <a:ext uri="{FF2B5EF4-FFF2-40B4-BE49-F238E27FC236}">
              <a16:creationId xmlns:a16="http://schemas.microsoft.com/office/drawing/2014/main" id="{00000000-0008-0000-1E00-000012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87" name="Text Box 3">
          <a:extLst>
            <a:ext uri="{FF2B5EF4-FFF2-40B4-BE49-F238E27FC236}">
              <a16:creationId xmlns:a16="http://schemas.microsoft.com/office/drawing/2014/main" id="{00000000-0008-0000-1E00-000013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88" name="Text Box 4">
          <a:extLst>
            <a:ext uri="{FF2B5EF4-FFF2-40B4-BE49-F238E27FC236}">
              <a16:creationId xmlns:a16="http://schemas.microsoft.com/office/drawing/2014/main" id="{00000000-0008-0000-1E00-000014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89" name="Text Box 3">
          <a:extLst>
            <a:ext uri="{FF2B5EF4-FFF2-40B4-BE49-F238E27FC236}">
              <a16:creationId xmlns:a16="http://schemas.microsoft.com/office/drawing/2014/main" id="{00000000-0008-0000-1E00-000015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90" name="Text Box 4">
          <a:extLst>
            <a:ext uri="{FF2B5EF4-FFF2-40B4-BE49-F238E27FC236}">
              <a16:creationId xmlns:a16="http://schemas.microsoft.com/office/drawing/2014/main" id="{00000000-0008-0000-1E00-000016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91" name="Text Box 3">
          <a:extLst>
            <a:ext uri="{FF2B5EF4-FFF2-40B4-BE49-F238E27FC236}">
              <a16:creationId xmlns:a16="http://schemas.microsoft.com/office/drawing/2014/main" id="{00000000-0008-0000-1E00-000017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92" name="Text Box 4">
          <a:extLst>
            <a:ext uri="{FF2B5EF4-FFF2-40B4-BE49-F238E27FC236}">
              <a16:creationId xmlns:a16="http://schemas.microsoft.com/office/drawing/2014/main" id="{00000000-0008-0000-1E00-000018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93" name="Text Box 3">
          <a:extLst>
            <a:ext uri="{FF2B5EF4-FFF2-40B4-BE49-F238E27FC236}">
              <a16:creationId xmlns:a16="http://schemas.microsoft.com/office/drawing/2014/main" id="{00000000-0008-0000-1E00-000019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94" name="Text Box 4">
          <a:extLst>
            <a:ext uri="{FF2B5EF4-FFF2-40B4-BE49-F238E27FC236}">
              <a16:creationId xmlns:a16="http://schemas.microsoft.com/office/drawing/2014/main" id="{00000000-0008-0000-1E00-00001A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95" name="Text Box 3">
          <a:extLst>
            <a:ext uri="{FF2B5EF4-FFF2-40B4-BE49-F238E27FC236}">
              <a16:creationId xmlns:a16="http://schemas.microsoft.com/office/drawing/2014/main" id="{00000000-0008-0000-1E00-00001B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96" name="Text Box 4">
          <a:extLst>
            <a:ext uri="{FF2B5EF4-FFF2-40B4-BE49-F238E27FC236}">
              <a16:creationId xmlns:a16="http://schemas.microsoft.com/office/drawing/2014/main" id="{00000000-0008-0000-1E00-00001C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97" name="Text Box 3">
          <a:extLst>
            <a:ext uri="{FF2B5EF4-FFF2-40B4-BE49-F238E27FC236}">
              <a16:creationId xmlns:a16="http://schemas.microsoft.com/office/drawing/2014/main" id="{00000000-0008-0000-1E00-00001D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98" name="Text Box 4">
          <a:extLst>
            <a:ext uri="{FF2B5EF4-FFF2-40B4-BE49-F238E27FC236}">
              <a16:creationId xmlns:a16="http://schemas.microsoft.com/office/drawing/2014/main" id="{00000000-0008-0000-1E00-00001E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99" name="Text Box 3">
          <a:extLst>
            <a:ext uri="{FF2B5EF4-FFF2-40B4-BE49-F238E27FC236}">
              <a16:creationId xmlns:a16="http://schemas.microsoft.com/office/drawing/2014/main" id="{00000000-0008-0000-1E00-00001F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00" name="Text Box 4">
          <a:extLst>
            <a:ext uri="{FF2B5EF4-FFF2-40B4-BE49-F238E27FC236}">
              <a16:creationId xmlns:a16="http://schemas.microsoft.com/office/drawing/2014/main" id="{00000000-0008-0000-1E00-000020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01" name="Text Box 3">
          <a:extLst>
            <a:ext uri="{FF2B5EF4-FFF2-40B4-BE49-F238E27FC236}">
              <a16:creationId xmlns:a16="http://schemas.microsoft.com/office/drawing/2014/main" id="{00000000-0008-0000-1E00-000021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02" name="Text Box 4">
          <a:extLst>
            <a:ext uri="{FF2B5EF4-FFF2-40B4-BE49-F238E27FC236}">
              <a16:creationId xmlns:a16="http://schemas.microsoft.com/office/drawing/2014/main" id="{00000000-0008-0000-1E00-000022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03" name="Text Box 3">
          <a:extLst>
            <a:ext uri="{FF2B5EF4-FFF2-40B4-BE49-F238E27FC236}">
              <a16:creationId xmlns:a16="http://schemas.microsoft.com/office/drawing/2014/main" id="{00000000-0008-0000-1E00-000023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04" name="Text Box 4">
          <a:extLst>
            <a:ext uri="{FF2B5EF4-FFF2-40B4-BE49-F238E27FC236}">
              <a16:creationId xmlns:a16="http://schemas.microsoft.com/office/drawing/2014/main" id="{00000000-0008-0000-1E00-000024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05" name="Text Box 3">
          <a:extLst>
            <a:ext uri="{FF2B5EF4-FFF2-40B4-BE49-F238E27FC236}">
              <a16:creationId xmlns:a16="http://schemas.microsoft.com/office/drawing/2014/main" id="{00000000-0008-0000-1E00-000025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06" name="Text Box 4">
          <a:extLst>
            <a:ext uri="{FF2B5EF4-FFF2-40B4-BE49-F238E27FC236}">
              <a16:creationId xmlns:a16="http://schemas.microsoft.com/office/drawing/2014/main" id="{00000000-0008-0000-1E00-000026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07" name="Text Box 3">
          <a:extLst>
            <a:ext uri="{FF2B5EF4-FFF2-40B4-BE49-F238E27FC236}">
              <a16:creationId xmlns:a16="http://schemas.microsoft.com/office/drawing/2014/main" id="{00000000-0008-0000-1E00-000027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08" name="Text Box 4">
          <a:extLst>
            <a:ext uri="{FF2B5EF4-FFF2-40B4-BE49-F238E27FC236}">
              <a16:creationId xmlns:a16="http://schemas.microsoft.com/office/drawing/2014/main" id="{00000000-0008-0000-1E00-000028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09" name="Text Box 3">
          <a:extLst>
            <a:ext uri="{FF2B5EF4-FFF2-40B4-BE49-F238E27FC236}">
              <a16:creationId xmlns:a16="http://schemas.microsoft.com/office/drawing/2014/main" id="{00000000-0008-0000-1E00-000029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10" name="Text Box 4">
          <a:extLst>
            <a:ext uri="{FF2B5EF4-FFF2-40B4-BE49-F238E27FC236}">
              <a16:creationId xmlns:a16="http://schemas.microsoft.com/office/drawing/2014/main" id="{00000000-0008-0000-1E00-00002A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11" name="Text Box 3">
          <a:extLst>
            <a:ext uri="{FF2B5EF4-FFF2-40B4-BE49-F238E27FC236}">
              <a16:creationId xmlns:a16="http://schemas.microsoft.com/office/drawing/2014/main" id="{00000000-0008-0000-1E00-00002B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12" name="Text Box 4">
          <a:extLst>
            <a:ext uri="{FF2B5EF4-FFF2-40B4-BE49-F238E27FC236}">
              <a16:creationId xmlns:a16="http://schemas.microsoft.com/office/drawing/2014/main" id="{00000000-0008-0000-1E00-00002C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13" name="Text Box 3">
          <a:extLst>
            <a:ext uri="{FF2B5EF4-FFF2-40B4-BE49-F238E27FC236}">
              <a16:creationId xmlns:a16="http://schemas.microsoft.com/office/drawing/2014/main" id="{00000000-0008-0000-1E00-00002D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14" name="Text Box 4">
          <a:extLst>
            <a:ext uri="{FF2B5EF4-FFF2-40B4-BE49-F238E27FC236}">
              <a16:creationId xmlns:a16="http://schemas.microsoft.com/office/drawing/2014/main" id="{00000000-0008-0000-1E00-00002E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15" name="Text Box 3">
          <a:extLst>
            <a:ext uri="{FF2B5EF4-FFF2-40B4-BE49-F238E27FC236}">
              <a16:creationId xmlns:a16="http://schemas.microsoft.com/office/drawing/2014/main" id="{00000000-0008-0000-1E00-00002F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16" name="Text Box 4">
          <a:extLst>
            <a:ext uri="{FF2B5EF4-FFF2-40B4-BE49-F238E27FC236}">
              <a16:creationId xmlns:a16="http://schemas.microsoft.com/office/drawing/2014/main" id="{00000000-0008-0000-1E00-000030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17" name="Text Box 3">
          <a:extLst>
            <a:ext uri="{FF2B5EF4-FFF2-40B4-BE49-F238E27FC236}">
              <a16:creationId xmlns:a16="http://schemas.microsoft.com/office/drawing/2014/main" id="{00000000-0008-0000-1E00-000031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18" name="Text Box 4">
          <a:extLst>
            <a:ext uri="{FF2B5EF4-FFF2-40B4-BE49-F238E27FC236}">
              <a16:creationId xmlns:a16="http://schemas.microsoft.com/office/drawing/2014/main" id="{00000000-0008-0000-1E00-000032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19" name="Text Box 3">
          <a:extLst>
            <a:ext uri="{FF2B5EF4-FFF2-40B4-BE49-F238E27FC236}">
              <a16:creationId xmlns:a16="http://schemas.microsoft.com/office/drawing/2014/main" id="{00000000-0008-0000-1E00-000033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20" name="Text Box 4">
          <a:extLst>
            <a:ext uri="{FF2B5EF4-FFF2-40B4-BE49-F238E27FC236}">
              <a16:creationId xmlns:a16="http://schemas.microsoft.com/office/drawing/2014/main" id="{00000000-0008-0000-1E00-000034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21" name="Text Box 3">
          <a:extLst>
            <a:ext uri="{FF2B5EF4-FFF2-40B4-BE49-F238E27FC236}">
              <a16:creationId xmlns:a16="http://schemas.microsoft.com/office/drawing/2014/main" id="{00000000-0008-0000-1E00-000035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22" name="Text Box 4">
          <a:extLst>
            <a:ext uri="{FF2B5EF4-FFF2-40B4-BE49-F238E27FC236}">
              <a16:creationId xmlns:a16="http://schemas.microsoft.com/office/drawing/2014/main" id="{00000000-0008-0000-1E00-000036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23" name="Text Box 3">
          <a:extLst>
            <a:ext uri="{FF2B5EF4-FFF2-40B4-BE49-F238E27FC236}">
              <a16:creationId xmlns:a16="http://schemas.microsoft.com/office/drawing/2014/main" id="{00000000-0008-0000-1E00-000037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24" name="Text Box 4">
          <a:extLst>
            <a:ext uri="{FF2B5EF4-FFF2-40B4-BE49-F238E27FC236}">
              <a16:creationId xmlns:a16="http://schemas.microsoft.com/office/drawing/2014/main" id="{00000000-0008-0000-1E00-000038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25" name="Text Box 3">
          <a:extLst>
            <a:ext uri="{FF2B5EF4-FFF2-40B4-BE49-F238E27FC236}">
              <a16:creationId xmlns:a16="http://schemas.microsoft.com/office/drawing/2014/main" id="{00000000-0008-0000-1E00-000039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26" name="Text Box 4">
          <a:extLst>
            <a:ext uri="{FF2B5EF4-FFF2-40B4-BE49-F238E27FC236}">
              <a16:creationId xmlns:a16="http://schemas.microsoft.com/office/drawing/2014/main" id="{00000000-0008-0000-1E00-00003A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27" name="Text Box 3">
          <a:extLst>
            <a:ext uri="{FF2B5EF4-FFF2-40B4-BE49-F238E27FC236}">
              <a16:creationId xmlns:a16="http://schemas.microsoft.com/office/drawing/2014/main" id="{00000000-0008-0000-1E00-00003B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28" name="Text Box 4">
          <a:extLst>
            <a:ext uri="{FF2B5EF4-FFF2-40B4-BE49-F238E27FC236}">
              <a16:creationId xmlns:a16="http://schemas.microsoft.com/office/drawing/2014/main" id="{00000000-0008-0000-1E00-00003C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29" name="Text Box 3">
          <a:extLst>
            <a:ext uri="{FF2B5EF4-FFF2-40B4-BE49-F238E27FC236}">
              <a16:creationId xmlns:a16="http://schemas.microsoft.com/office/drawing/2014/main" id="{00000000-0008-0000-1E00-00003D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30" name="Text Box 4">
          <a:extLst>
            <a:ext uri="{FF2B5EF4-FFF2-40B4-BE49-F238E27FC236}">
              <a16:creationId xmlns:a16="http://schemas.microsoft.com/office/drawing/2014/main" id="{00000000-0008-0000-1E00-00003E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31" name="Text Box 3">
          <a:extLst>
            <a:ext uri="{FF2B5EF4-FFF2-40B4-BE49-F238E27FC236}">
              <a16:creationId xmlns:a16="http://schemas.microsoft.com/office/drawing/2014/main" id="{00000000-0008-0000-1E00-00003F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32" name="Text Box 4">
          <a:extLst>
            <a:ext uri="{FF2B5EF4-FFF2-40B4-BE49-F238E27FC236}">
              <a16:creationId xmlns:a16="http://schemas.microsoft.com/office/drawing/2014/main" id="{00000000-0008-0000-1E00-000040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33" name="Text Box 3">
          <a:extLst>
            <a:ext uri="{FF2B5EF4-FFF2-40B4-BE49-F238E27FC236}">
              <a16:creationId xmlns:a16="http://schemas.microsoft.com/office/drawing/2014/main" id="{00000000-0008-0000-1E00-000041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34" name="Text Box 4">
          <a:extLst>
            <a:ext uri="{FF2B5EF4-FFF2-40B4-BE49-F238E27FC236}">
              <a16:creationId xmlns:a16="http://schemas.microsoft.com/office/drawing/2014/main" id="{00000000-0008-0000-1E00-000042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35" name="Text Box 3">
          <a:extLst>
            <a:ext uri="{FF2B5EF4-FFF2-40B4-BE49-F238E27FC236}">
              <a16:creationId xmlns:a16="http://schemas.microsoft.com/office/drawing/2014/main" id="{00000000-0008-0000-1E00-000043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36" name="Text Box 4">
          <a:extLst>
            <a:ext uri="{FF2B5EF4-FFF2-40B4-BE49-F238E27FC236}">
              <a16:creationId xmlns:a16="http://schemas.microsoft.com/office/drawing/2014/main" id="{00000000-0008-0000-1E00-000044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37" name="Text Box 3">
          <a:extLst>
            <a:ext uri="{FF2B5EF4-FFF2-40B4-BE49-F238E27FC236}">
              <a16:creationId xmlns:a16="http://schemas.microsoft.com/office/drawing/2014/main" id="{00000000-0008-0000-1E00-00004503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521" name="Text Box 3">
          <a:extLst>
            <a:ext uri="{FF2B5EF4-FFF2-40B4-BE49-F238E27FC236}">
              <a16:creationId xmlns:a16="http://schemas.microsoft.com/office/drawing/2014/main" id="{00000000-0008-0000-1E00-000009020000}"/>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523" name="Text Box 4">
          <a:extLst>
            <a:ext uri="{FF2B5EF4-FFF2-40B4-BE49-F238E27FC236}">
              <a16:creationId xmlns:a16="http://schemas.microsoft.com/office/drawing/2014/main" id="{00000000-0008-0000-1E00-00000B020000}"/>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24" name="Text Box 3">
          <a:extLst>
            <a:ext uri="{FF2B5EF4-FFF2-40B4-BE49-F238E27FC236}">
              <a16:creationId xmlns:a16="http://schemas.microsoft.com/office/drawing/2014/main" id="{00000000-0008-0000-1E00-00000C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25" name="Text Box 4">
          <a:extLst>
            <a:ext uri="{FF2B5EF4-FFF2-40B4-BE49-F238E27FC236}">
              <a16:creationId xmlns:a16="http://schemas.microsoft.com/office/drawing/2014/main" id="{00000000-0008-0000-1E00-00000D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26" name="Text Box 3">
          <a:extLst>
            <a:ext uri="{FF2B5EF4-FFF2-40B4-BE49-F238E27FC236}">
              <a16:creationId xmlns:a16="http://schemas.microsoft.com/office/drawing/2014/main" id="{00000000-0008-0000-1E00-00000E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27" name="Text Box 4">
          <a:extLst>
            <a:ext uri="{FF2B5EF4-FFF2-40B4-BE49-F238E27FC236}">
              <a16:creationId xmlns:a16="http://schemas.microsoft.com/office/drawing/2014/main" id="{00000000-0008-0000-1E00-00000F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28" name="Text Box 3">
          <a:extLst>
            <a:ext uri="{FF2B5EF4-FFF2-40B4-BE49-F238E27FC236}">
              <a16:creationId xmlns:a16="http://schemas.microsoft.com/office/drawing/2014/main" id="{00000000-0008-0000-1E00-00001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29" name="Text Box 4">
          <a:extLst>
            <a:ext uri="{FF2B5EF4-FFF2-40B4-BE49-F238E27FC236}">
              <a16:creationId xmlns:a16="http://schemas.microsoft.com/office/drawing/2014/main" id="{00000000-0008-0000-1E00-00001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30" name="Text Box 3">
          <a:extLst>
            <a:ext uri="{FF2B5EF4-FFF2-40B4-BE49-F238E27FC236}">
              <a16:creationId xmlns:a16="http://schemas.microsoft.com/office/drawing/2014/main" id="{00000000-0008-0000-1E00-000012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31" name="Text Box 4">
          <a:extLst>
            <a:ext uri="{FF2B5EF4-FFF2-40B4-BE49-F238E27FC236}">
              <a16:creationId xmlns:a16="http://schemas.microsoft.com/office/drawing/2014/main" id="{00000000-0008-0000-1E00-000013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32" name="Text Box 3">
          <a:extLst>
            <a:ext uri="{FF2B5EF4-FFF2-40B4-BE49-F238E27FC236}">
              <a16:creationId xmlns:a16="http://schemas.microsoft.com/office/drawing/2014/main" id="{00000000-0008-0000-1E00-000014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33" name="Text Box 4">
          <a:extLst>
            <a:ext uri="{FF2B5EF4-FFF2-40B4-BE49-F238E27FC236}">
              <a16:creationId xmlns:a16="http://schemas.microsoft.com/office/drawing/2014/main" id="{00000000-0008-0000-1E00-000015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34" name="Text Box 3">
          <a:extLst>
            <a:ext uri="{FF2B5EF4-FFF2-40B4-BE49-F238E27FC236}">
              <a16:creationId xmlns:a16="http://schemas.microsoft.com/office/drawing/2014/main" id="{00000000-0008-0000-1E00-00001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35" name="Text Box 4">
          <a:extLst>
            <a:ext uri="{FF2B5EF4-FFF2-40B4-BE49-F238E27FC236}">
              <a16:creationId xmlns:a16="http://schemas.microsoft.com/office/drawing/2014/main" id="{00000000-0008-0000-1E00-00001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36" name="Text Box 3">
          <a:extLst>
            <a:ext uri="{FF2B5EF4-FFF2-40B4-BE49-F238E27FC236}">
              <a16:creationId xmlns:a16="http://schemas.microsoft.com/office/drawing/2014/main" id="{00000000-0008-0000-1E00-00001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37" name="Text Box 4">
          <a:extLst>
            <a:ext uri="{FF2B5EF4-FFF2-40B4-BE49-F238E27FC236}">
              <a16:creationId xmlns:a16="http://schemas.microsoft.com/office/drawing/2014/main" id="{00000000-0008-0000-1E00-00001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38" name="Text Box 3">
          <a:extLst>
            <a:ext uri="{FF2B5EF4-FFF2-40B4-BE49-F238E27FC236}">
              <a16:creationId xmlns:a16="http://schemas.microsoft.com/office/drawing/2014/main" id="{00000000-0008-0000-1E00-00001A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39" name="Text Box 4">
          <a:extLst>
            <a:ext uri="{FF2B5EF4-FFF2-40B4-BE49-F238E27FC236}">
              <a16:creationId xmlns:a16="http://schemas.microsoft.com/office/drawing/2014/main" id="{00000000-0008-0000-1E00-00001B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40" name="Text Box 3">
          <a:extLst>
            <a:ext uri="{FF2B5EF4-FFF2-40B4-BE49-F238E27FC236}">
              <a16:creationId xmlns:a16="http://schemas.microsoft.com/office/drawing/2014/main" id="{00000000-0008-0000-1E00-00001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41" name="Text Box 4">
          <a:extLst>
            <a:ext uri="{FF2B5EF4-FFF2-40B4-BE49-F238E27FC236}">
              <a16:creationId xmlns:a16="http://schemas.microsoft.com/office/drawing/2014/main" id="{00000000-0008-0000-1E00-00001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42" name="Text Box 3">
          <a:extLst>
            <a:ext uri="{FF2B5EF4-FFF2-40B4-BE49-F238E27FC236}">
              <a16:creationId xmlns:a16="http://schemas.microsoft.com/office/drawing/2014/main" id="{00000000-0008-0000-1E00-00001E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43" name="Text Box 4">
          <a:extLst>
            <a:ext uri="{FF2B5EF4-FFF2-40B4-BE49-F238E27FC236}">
              <a16:creationId xmlns:a16="http://schemas.microsoft.com/office/drawing/2014/main" id="{00000000-0008-0000-1E00-00001F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44" name="Text Box 3">
          <a:extLst>
            <a:ext uri="{FF2B5EF4-FFF2-40B4-BE49-F238E27FC236}">
              <a16:creationId xmlns:a16="http://schemas.microsoft.com/office/drawing/2014/main" id="{00000000-0008-0000-1E00-00002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45" name="Text Box 4">
          <a:extLst>
            <a:ext uri="{FF2B5EF4-FFF2-40B4-BE49-F238E27FC236}">
              <a16:creationId xmlns:a16="http://schemas.microsoft.com/office/drawing/2014/main" id="{00000000-0008-0000-1E00-00002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46" name="Text Box 3">
          <a:extLst>
            <a:ext uri="{FF2B5EF4-FFF2-40B4-BE49-F238E27FC236}">
              <a16:creationId xmlns:a16="http://schemas.microsoft.com/office/drawing/2014/main" id="{00000000-0008-0000-1E00-000022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47" name="Text Box 4">
          <a:extLst>
            <a:ext uri="{FF2B5EF4-FFF2-40B4-BE49-F238E27FC236}">
              <a16:creationId xmlns:a16="http://schemas.microsoft.com/office/drawing/2014/main" id="{00000000-0008-0000-1E00-000023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48" name="Text Box 3">
          <a:extLst>
            <a:ext uri="{FF2B5EF4-FFF2-40B4-BE49-F238E27FC236}">
              <a16:creationId xmlns:a16="http://schemas.microsoft.com/office/drawing/2014/main" id="{00000000-0008-0000-1E00-00002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49" name="Text Box 4">
          <a:extLst>
            <a:ext uri="{FF2B5EF4-FFF2-40B4-BE49-F238E27FC236}">
              <a16:creationId xmlns:a16="http://schemas.microsoft.com/office/drawing/2014/main" id="{00000000-0008-0000-1E00-00002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50" name="Text Box 3">
          <a:extLst>
            <a:ext uri="{FF2B5EF4-FFF2-40B4-BE49-F238E27FC236}">
              <a16:creationId xmlns:a16="http://schemas.microsoft.com/office/drawing/2014/main" id="{00000000-0008-0000-1E00-00002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51" name="Text Box 4">
          <a:extLst>
            <a:ext uri="{FF2B5EF4-FFF2-40B4-BE49-F238E27FC236}">
              <a16:creationId xmlns:a16="http://schemas.microsoft.com/office/drawing/2014/main" id="{00000000-0008-0000-1E00-00002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52" name="Text Box 3">
          <a:extLst>
            <a:ext uri="{FF2B5EF4-FFF2-40B4-BE49-F238E27FC236}">
              <a16:creationId xmlns:a16="http://schemas.microsoft.com/office/drawing/2014/main" id="{00000000-0008-0000-1E00-000028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53" name="Text Box 4">
          <a:extLst>
            <a:ext uri="{FF2B5EF4-FFF2-40B4-BE49-F238E27FC236}">
              <a16:creationId xmlns:a16="http://schemas.microsoft.com/office/drawing/2014/main" id="{00000000-0008-0000-1E00-000029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54" name="Text Box 3">
          <a:extLst>
            <a:ext uri="{FF2B5EF4-FFF2-40B4-BE49-F238E27FC236}">
              <a16:creationId xmlns:a16="http://schemas.microsoft.com/office/drawing/2014/main" id="{00000000-0008-0000-1E00-00002A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55" name="Text Box 4">
          <a:extLst>
            <a:ext uri="{FF2B5EF4-FFF2-40B4-BE49-F238E27FC236}">
              <a16:creationId xmlns:a16="http://schemas.microsoft.com/office/drawing/2014/main" id="{00000000-0008-0000-1E00-00002B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56" name="Text Box 3">
          <a:extLst>
            <a:ext uri="{FF2B5EF4-FFF2-40B4-BE49-F238E27FC236}">
              <a16:creationId xmlns:a16="http://schemas.microsoft.com/office/drawing/2014/main" id="{00000000-0008-0000-1E00-00002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57" name="Text Box 4">
          <a:extLst>
            <a:ext uri="{FF2B5EF4-FFF2-40B4-BE49-F238E27FC236}">
              <a16:creationId xmlns:a16="http://schemas.microsoft.com/office/drawing/2014/main" id="{00000000-0008-0000-1E00-00002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58" name="Text Box 3">
          <a:extLst>
            <a:ext uri="{FF2B5EF4-FFF2-40B4-BE49-F238E27FC236}">
              <a16:creationId xmlns:a16="http://schemas.microsoft.com/office/drawing/2014/main" id="{00000000-0008-0000-1E00-00002E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59" name="Text Box 4">
          <a:extLst>
            <a:ext uri="{FF2B5EF4-FFF2-40B4-BE49-F238E27FC236}">
              <a16:creationId xmlns:a16="http://schemas.microsoft.com/office/drawing/2014/main" id="{00000000-0008-0000-1E00-00002F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60" name="Text Box 3">
          <a:extLst>
            <a:ext uri="{FF2B5EF4-FFF2-40B4-BE49-F238E27FC236}">
              <a16:creationId xmlns:a16="http://schemas.microsoft.com/office/drawing/2014/main" id="{00000000-0008-0000-1E00-00003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61" name="Text Box 4">
          <a:extLst>
            <a:ext uri="{FF2B5EF4-FFF2-40B4-BE49-F238E27FC236}">
              <a16:creationId xmlns:a16="http://schemas.microsoft.com/office/drawing/2014/main" id="{00000000-0008-0000-1E00-00003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62" name="Text Box 3">
          <a:extLst>
            <a:ext uri="{FF2B5EF4-FFF2-40B4-BE49-F238E27FC236}">
              <a16:creationId xmlns:a16="http://schemas.microsoft.com/office/drawing/2014/main" id="{00000000-0008-0000-1E00-00003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63" name="Text Box 4">
          <a:extLst>
            <a:ext uri="{FF2B5EF4-FFF2-40B4-BE49-F238E27FC236}">
              <a16:creationId xmlns:a16="http://schemas.microsoft.com/office/drawing/2014/main" id="{00000000-0008-0000-1E00-00003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64" name="Text Box 3">
          <a:extLst>
            <a:ext uri="{FF2B5EF4-FFF2-40B4-BE49-F238E27FC236}">
              <a16:creationId xmlns:a16="http://schemas.microsoft.com/office/drawing/2014/main" id="{00000000-0008-0000-1E00-00003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65" name="Text Box 4">
          <a:extLst>
            <a:ext uri="{FF2B5EF4-FFF2-40B4-BE49-F238E27FC236}">
              <a16:creationId xmlns:a16="http://schemas.microsoft.com/office/drawing/2014/main" id="{00000000-0008-0000-1E00-00003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66" name="Text Box 3">
          <a:extLst>
            <a:ext uri="{FF2B5EF4-FFF2-40B4-BE49-F238E27FC236}">
              <a16:creationId xmlns:a16="http://schemas.microsoft.com/office/drawing/2014/main" id="{00000000-0008-0000-1E00-00003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67" name="Text Box 4">
          <a:extLst>
            <a:ext uri="{FF2B5EF4-FFF2-40B4-BE49-F238E27FC236}">
              <a16:creationId xmlns:a16="http://schemas.microsoft.com/office/drawing/2014/main" id="{00000000-0008-0000-1E00-00003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68" name="Text Box 3">
          <a:extLst>
            <a:ext uri="{FF2B5EF4-FFF2-40B4-BE49-F238E27FC236}">
              <a16:creationId xmlns:a16="http://schemas.microsoft.com/office/drawing/2014/main" id="{00000000-0008-0000-1E00-00003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69" name="Text Box 4">
          <a:extLst>
            <a:ext uri="{FF2B5EF4-FFF2-40B4-BE49-F238E27FC236}">
              <a16:creationId xmlns:a16="http://schemas.microsoft.com/office/drawing/2014/main" id="{00000000-0008-0000-1E00-00003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70" name="Text Box 3">
          <a:extLst>
            <a:ext uri="{FF2B5EF4-FFF2-40B4-BE49-F238E27FC236}">
              <a16:creationId xmlns:a16="http://schemas.microsoft.com/office/drawing/2014/main" id="{00000000-0008-0000-1E00-00003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71" name="Text Box 4">
          <a:extLst>
            <a:ext uri="{FF2B5EF4-FFF2-40B4-BE49-F238E27FC236}">
              <a16:creationId xmlns:a16="http://schemas.microsoft.com/office/drawing/2014/main" id="{00000000-0008-0000-1E00-00003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72" name="Text Box 3">
          <a:extLst>
            <a:ext uri="{FF2B5EF4-FFF2-40B4-BE49-F238E27FC236}">
              <a16:creationId xmlns:a16="http://schemas.microsoft.com/office/drawing/2014/main" id="{00000000-0008-0000-1E00-00003C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73" name="Text Box 4">
          <a:extLst>
            <a:ext uri="{FF2B5EF4-FFF2-40B4-BE49-F238E27FC236}">
              <a16:creationId xmlns:a16="http://schemas.microsoft.com/office/drawing/2014/main" id="{00000000-0008-0000-1E00-00003D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74" name="Text Box 3">
          <a:extLst>
            <a:ext uri="{FF2B5EF4-FFF2-40B4-BE49-F238E27FC236}">
              <a16:creationId xmlns:a16="http://schemas.microsoft.com/office/drawing/2014/main" id="{00000000-0008-0000-1E00-00003E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75" name="Text Box 4">
          <a:extLst>
            <a:ext uri="{FF2B5EF4-FFF2-40B4-BE49-F238E27FC236}">
              <a16:creationId xmlns:a16="http://schemas.microsoft.com/office/drawing/2014/main" id="{00000000-0008-0000-1E00-00003F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76" name="Text Box 3">
          <a:extLst>
            <a:ext uri="{FF2B5EF4-FFF2-40B4-BE49-F238E27FC236}">
              <a16:creationId xmlns:a16="http://schemas.microsoft.com/office/drawing/2014/main" id="{00000000-0008-0000-1E00-00004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77" name="Text Box 4">
          <a:extLst>
            <a:ext uri="{FF2B5EF4-FFF2-40B4-BE49-F238E27FC236}">
              <a16:creationId xmlns:a16="http://schemas.microsoft.com/office/drawing/2014/main" id="{00000000-0008-0000-1E00-00004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78" name="Text Box 3">
          <a:extLst>
            <a:ext uri="{FF2B5EF4-FFF2-40B4-BE49-F238E27FC236}">
              <a16:creationId xmlns:a16="http://schemas.microsoft.com/office/drawing/2014/main" id="{00000000-0008-0000-1E00-000042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79" name="Text Box 4">
          <a:extLst>
            <a:ext uri="{FF2B5EF4-FFF2-40B4-BE49-F238E27FC236}">
              <a16:creationId xmlns:a16="http://schemas.microsoft.com/office/drawing/2014/main" id="{00000000-0008-0000-1E00-000043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80" name="Text Box 3">
          <a:extLst>
            <a:ext uri="{FF2B5EF4-FFF2-40B4-BE49-F238E27FC236}">
              <a16:creationId xmlns:a16="http://schemas.microsoft.com/office/drawing/2014/main" id="{00000000-0008-0000-1E00-00004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81" name="Text Box 4">
          <a:extLst>
            <a:ext uri="{FF2B5EF4-FFF2-40B4-BE49-F238E27FC236}">
              <a16:creationId xmlns:a16="http://schemas.microsoft.com/office/drawing/2014/main" id="{00000000-0008-0000-1E00-00004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82" name="Text Box 3">
          <a:extLst>
            <a:ext uri="{FF2B5EF4-FFF2-40B4-BE49-F238E27FC236}">
              <a16:creationId xmlns:a16="http://schemas.microsoft.com/office/drawing/2014/main" id="{00000000-0008-0000-1E00-00004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83" name="Text Box 4">
          <a:extLst>
            <a:ext uri="{FF2B5EF4-FFF2-40B4-BE49-F238E27FC236}">
              <a16:creationId xmlns:a16="http://schemas.microsoft.com/office/drawing/2014/main" id="{00000000-0008-0000-1E00-00004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84" name="Text Box 3">
          <a:extLst>
            <a:ext uri="{FF2B5EF4-FFF2-40B4-BE49-F238E27FC236}">
              <a16:creationId xmlns:a16="http://schemas.microsoft.com/office/drawing/2014/main" id="{00000000-0008-0000-1E00-00004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85" name="Text Box 4">
          <a:extLst>
            <a:ext uri="{FF2B5EF4-FFF2-40B4-BE49-F238E27FC236}">
              <a16:creationId xmlns:a16="http://schemas.microsoft.com/office/drawing/2014/main" id="{00000000-0008-0000-1E00-00004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86" name="Text Box 3">
          <a:extLst>
            <a:ext uri="{FF2B5EF4-FFF2-40B4-BE49-F238E27FC236}">
              <a16:creationId xmlns:a16="http://schemas.microsoft.com/office/drawing/2014/main" id="{00000000-0008-0000-1E00-00004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87" name="Text Box 4">
          <a:extLst>
            <a:ext uri="{FF2B5EF4-FFF2-40B4-BE49-F238E27FC236}">
              <a16:creationId xmlns:a16="http://schemas.microsoft.com/office/drawing/2014/main" id="{00000000-0008-0000-1E00-00004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88" name="Text Box 3">
          <a:extLst>
            <a:ext uri="{FF2B5EF4-FFF2-40B4-BE49-F238E27FC236}">
              <a16:creationId xmlns:a16="http://schemas.microsoft.com/office/drawing/2014/main" id="{00000000-0008-0000-1E00-00004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89" name="Text Box 4">
          <a:extLst>
            <a:ext uri="{FF2B5EF4-FFF2-40B4-BE49-F238E27FC236}">
              <a16:creationId xmlns:a16="http://schemas.microsoft.com/office/drawing/2014/main" id="{00000000-0008-0000-1E00-00004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90" name="Text Box 3">
          <a:extLst>
            <a:ext uri="{FF2B5EF4-FFF2-40B4-BE49-F238E27FC236}">
              <a16:creationId xmlns:a16="http://schemas.microsoft.com/office/drawing/2014/main" id="{00000000-0008-0000-1E00-00004E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91" name="Text Box 4">
          <a:extLst>
            <a:ext uri="{FF2B5EF4-FFF2-40B4-BE49-F238E27FC236}">
              <a16:creationId xmlns:a16="http://schemas.microsoft.com/office/drawing/2014/main" id="{00000000-0008-0000-1E00-00004F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92" name="Text Box 3">
          <a:extLst>
            <a:ext uri="{FF2B5EF4-FFF2-40B4-BE49-F238E27FC236}">
              <a16:creationId xmlns:a16="http://schemas.microsoft.com/office/drawing/2014/main" id="{00000000-0008-0000-1E00-00005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93" name="Text Box 4">
          <a:extLst>
            <a:ext uri="{FF2B5EF4-FFF2-40B4-BE49-F238E27FC236}">
              <a16:creationId xmlns:a16="http://schemas.microsoft.com/office/drawing/2014/main" id="{00000000-0008-0000-1E00-00005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94" name="Text Box 3">
          <a:extLst>
            <a:ext uri="{FF2B5EF4-FFF2-40B4-BE49-F238E27FC236}">
              <a16:creationId xmlns:a16="http://schemas.microsoft.com/office/drawing/2014/main" id="{00000000-0008-0000-1E00-00005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95" name="Text Box 4">
          <a:extLst>
            <a:ext uri="{FF2B5EF4-FFF2-40B4-BE49-F238E27FC236}">
              <a16:creationId xmlns:a16="http://schemas.microsoft.com/office/drawing/2014/main" id="{00000000-0008-0000-1E00-00005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96" name="Text Box 3">
          <a:extLst>
            <a:ext uri="{FF2B5EF4-FFF2-40B4-BE49-F238E27FC236}">
              <a16:creationId xmlns:a16="http://schemas.microsoft.com/office/drawing/2014/main" id="{00000000-0008-0000-1E00-000054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97" name="Text Box 4">
          <a:extLst>
            <a:ext uri="{FF2B5EF4-FFF2-40B4-BE49-F238E27FC236}">
              <a16:creationId xmlns:a16="http://schemas.microsoft.com/office/drawing/2014/main" id="{00000000-0008-0000-1E00-000055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98" name="Text Box 3">
          <a:extLst>
            <a:ext uri="{FF2B5EF4-FFF2-40B4-BE49-F238E27FC236}">
              <a16:creationId xmlns:a16="http://schemas.microsoft.com/office/drawing/2014/main" id="{00000000-0008-0000-1E00-00005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99" name="Text Box 4">
          <a:extLst>
            <a:ext uri="{FF2B5EF4-FFF2-40B4-BE49-F238E27FC236}">
              <a16:creationId xmlns:a16="http://schemas.microsoft.com/office/drawing/2014/main" id="{00000000-0008-0000-1E00-00005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00" name="Text Box 3">
          <a:extLst>
            <a:ext uri="{FF2B5EF4-FFF2-40B4-BE49-F238E27FC236}">
              <a16:creationId xmlns:a16="http://schemas.microsoft.com/office/drawing/2014/main" id="{00000000-0008-0000-1E00-00005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01" name="Text Box 4">
          <a:extLst>
            <a:ext uri="{FF2B5EF4-FFF2-40B4-BE49-F238E27FC236}">
              <a16:creationId xmlns:a16="http://schemas.microsoft.com/office/drawing/2014/main" id="{00000000-0008-0000-1E00-00005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02" name="Text Box 3">
          <a:extLst>
            <a:ext uri="{FF2B5EF4-FFF2-40B4-BE49-F238E27FC236}">
              <a16:creationId xmlns:a16="http://schemas.microsoft.com/office/drawing/2014/main" id="{00000000-0008-0000-1E00-00005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03" name="Text Box 4">
          <a:extLst>
            <a:ext uri="{FF2B5EF4-FFF2-40B4-BE49-F238E27FC236}">
              <a16:creationId xmlns:a16="http://schemas.microsoft.com/office/drawing/2014/main" id="{00000000-0008-0000-1E00-00005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04" name="Text Box 3">
          <a:extLst>
            <a:ext uri="{FF2B5EF4-FFF2-40B4-BE49-F238E27FC236}">
              <a16:creationId xmlns:a16="http://schemas.microsoft.com/office/drawing/2014/main" id="{00000000-0008-0000-1E00-00005C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05" name="Text Box 4">
          <a:extLst>
            <a:ext uri="{FF2B5EF4-FFF2-40B4-BE49-F238E27FC236}">
              <a16:creationId xmlns:a16="http://schemas.microsoft.com/office/drawing/2014/main" id="{00000000-0008-0000-1E00-00005D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06" name="Text Box 3">
          <a:extLst>
            <a:ext uri="{FF2B5EF4-FFF2-40B4-BE49-F238E27FC236}">
              <a16:creationId xmlns:a16="http://schemas.microsoft.com/office/drawing/2014/main" id="{00000000-0008-0000-1E00-00005E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07" name="Text Box 4">
          <a:extLst>
            <a:ext uri="{FF2B5EF4-FFF2-40B4-BE49-F238E27FC236}">
              <a16:creationId xmlns:a16="http://schemas.microsoft.com/office/drawing/2014/main" id="{00000000-0008-0000-1E00-00005F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08" name="Text Box 3">
          <a:extLst>
            <a:ext uri="{FF2B5EF4-FFF2-40B4-BE49-F238E27FC236}">
              <a16:creationId xmlns:a16="http://schemas.microsoft.com/office/drawing/2014/main" id="{00000000-0008-0000-1E00-00006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09" name="Text Box 4">
          <a:extLst>
            <a:ext uri="{FF2B5EF4-FFF2-40B4-BE49-F238E27FC236}">
              <a16:creationId xmlns:a16="http://schemas.microsoft.com/office/drawing/2014/main" id="{00000000-0008-0000-1E00-00006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10" name="Text Box 3">
          <a:extLst>
            <a:ext uri="{FF2B5EF4-FFF2-40B4-BE49-F238E27FC236}">
              <a16:creationId xmlns:a16="http://schemas.microsoft.com/office/drawing/2014/main" id="{00000000-0008-0000-1E00-000062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11" name="Text Box 4">
          <a:extLst>
            <a:ext uri="{FF2B5EF4-FFF2-40B4-BE49-F238E27FC236}">
              <a16:creationId xmlns:a16="http://schemas.microsoft.com/office/drawing/2014/main" id="{00000000-0008-0000-1E00-000063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12" name="Text Box 3">
          <a:extLst>
            <a:ext uri="{FF2B5EF4-FFF2-40B4-BE49-F238E27FC236}">
              <a16:creationId xmlns:a16="http://schemas.microsoft.com/office/drawing/2014/main" id="{00000000-0008-0000-1E00-00006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13" name="Text Box 4">
          <a:extLst>
            <a:ext uri="{FF2B5EF4-FFF2-40B4-BE49-F238E27FC236}">
              <a16:creationId xmlns:a16="http://schemas.microsoft.com/office/drawing/2014/main" id="{00000000-0008-0000-1E00-00006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14" name="Text Box 3">
          <a:extLst>
            <a:ext uri="{FF2B5EF4-FFF2-40B4-BE49-F238E27FC236}">
              <a16:creationId xmlns:a16="http://schemas.microsoft.com/office/drawing/2014/main" id="{00000000-0008-0000-1E00-00006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15" name="Text Box 4">
          <a:extLst>
            <a:ext uri="{FF2B5EF4-FFF2-40B4-BE49-F238E27FC236}">
              <a16:creationId xmlns:a16="http://schemas.microsoft.com/office/drawing/2014/main" id="{00000000-0008-0000-1E00-00006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16" name="Text Box 3">
          <a:extLst>
            <a:ext uri="{FF2B5EF4-FFF2-40B4-BE49-F238E27FC236}">
              <a16:creationId xmlns:a16="http://schemas.microsoft.com/office/drawing/2014/main" id="{00000000-0008-0000-1E00-00006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17" name="Text Box 4">
          <a:extLst>
            <a:ext uri="{FF2B5EF4-FFF2-40B4-BE49-F238E27FC236}">
              <a16:creationId xmlns:a16="http://schemas.microsoft.com/office/drawing/2014/main" id="{00000000-0008-0000-1E00-00006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18" name="Text Box 3">
          <a:extLst>
            <a:ext uri="{FF2B5EF4-FFF2-40B4-BE49-F238E27FC236}">
              <a16:creationId xmlns:a16="http://schemas.microsoft.com/office/drawing/2014/main" id="{00000000-0008-0000-1E00-00006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19" name="Text Box 4">
          <a:extLst>
            <a:ext uri="{FF2B5EF4-FFF2-40B4-BE49-F238E27FC236}">
              <a16:creationId xmlns:a16="http://schemas.microsoft.com/office/drawing/2014/main" id="{00000000-0008-0000-1E00-00006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20" name="Text Box 3">
          <a:extLst>
            <a:ext uri="{FF2B5EF4-FFF2-40B4-BE49-F238E27FC236}">
              <a16:creationId xmlns:a16="http://schemas.microsoft.com/office/drawing/2014/main" id="{00000000-0008-0000-1E00-00006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21" name="Text Box 4">
          <a:extLst>
            <a:ext uri="{FF2B5EF4-FFF2-40B4-BE49-F238E27FC236}">
              <a16:creationId xmlns:a16="http://schemas.microsoft.com/office/drawing/2014/main" id="{00000000-0008-0000-1E00-00006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22" name="Text Box 3">
          <a:extLst>
            <a:ext uri="{FF2B5EF4-FFF2-40B4-BE49-F238E27FC236}">
              <a16:creationId xmlns:a16="http://schemas.microsoft.com/office/drawing/2014/main" id="{00000000-0008-0000-1E00-00006E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23" name="Text Box 4">
          <a:extLst>
            <a:ext uri="{FF2B5EF4-FFF2-40B4-BE49-F238E27FC236}">
              <a16:creationId xmlns:a16="http://schemas.microsoft.com/office/drawing/2014/main" id="{00000000-0008-0000-1E00-00006F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24" name="Text Box 3">
          <a:extLst>
            <a:ext uri="{FF2B5EF4-FFF2-40B4-BE49-F238E27FC236}">
              <a16:creationId xmlns:a16="http://schemas.microsoft.com/office/drawing/2014/main" id="{00000000-0008-0000-1E00-00007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25" name="Text Box 4">
          <a:extLst>
            <a:ext uri="{FF2B5EF4-FFF2-40B4-BE49-F238E27FC236}">
              <a16:creationId xmlns:a16="http://schemas.microsoft.com/office/drawing/2014/main" id="{00000000-0008-0000-1E00-00007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26" name="Text Box 3">
          <a:extLst>
            <a:ext uri="{FF2B5EF4-FFF2-40B4-BE49-F238E27FC236}">
              <a16:creationId xmlns:a16="http://schemas.microsoft.com/office/drawing/2014/main" id="{00000000-0008-0000-1E00-00007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27" name="Text Box 4">
          <a:extLst>
            <a:ext uri="{FF2B5EF4-FFF2-40B4-BE49-F238E27FC236}">
              <a16:creationId xmlns:a16="http://schemas.microsoft.com/office/drawing/2014/main" id="{00000000-0008-0000-1E00-00007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28" name="Text Box 3">
          <a:extLst>
            <a:ext uri="{FF2B5EF4-FFF2-40B4-BE49-F238E27FC236}">
              <a16:creationId xmlns:a16="http://schemas.microsoft.com/office/drawing/2014/main" id="{00000000-0008-0000-1E00-000074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29" name="Text Box 4">
          <a:extLst>
            <a:ext uri="{FF2B5EF4-FFF2-40B4-BE49-F238E27FC236}">
              <a16:creationId xmlns:a16="http://schemas.microsoft.com/office/drawing/2014/main" id="{00000000-0008-0000-1E00-000075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30" name="Text Box 3">
          <a:extLst>
            <a:ext uri="{FF2B5EF4-FFF2-40B4-BE49-F238E27FC236}">
              <a16:creationId xmlns:a16="http://schemas.microsoft.com/office/drawing/2014/main" id="{00000000-0008-0000-1E00-00007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31" name="Text Box 4">
          <a:extLst>
            <a:ext uri="{FF2B5EF4-FFF2-40B4-BE49-F238E27FC236}">
              <a16:creationId xmlns:a16="http://schemas.microsoft.com/office/drawing/2014/main" id="{00000000-0008-0000-1E00-00007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32" name="Text Box 3">
          <a:extLst>
            <a:ext uri="{FF2B5EF4-FFF2-40B4-BE49-F238E27FC236}">
              <a16:creationId xmlns:a16="http://schemas.microsoft.com/office/drawing/2014/main" id="{00000000-0008-0000-1E00-00007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33" name="Text Box 4">
          <a:extLst>
            <a:ext uri="{FF2B5EF4-FFF2-40B4-BE49-F238E27FC236}">
              <a16:creationId xmlns:a16="http://schemas.microsoft.com/office/drawing/2014/main" id="{00000000-0008-0000-1E00-00007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34" name="Text Box 3">
          <a:extLst>
            <a:ext uri="{FF2B5EF4-FFF2-40B4-BE49-F238E27FC236}">
              <a16:creationId xmlns:a16="http://schemas.microsoft.com/office/drawing/2014/main" id="{00000000-0008-0000-1E00-00007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35" name="Text Box 4">
          <a:extLst>
            <a:ext uri="{FF2B5EF4-FFF2-40B4-BE49-F238E27FC236}">
              <a16:creationId xmlns:a16="http://schemas.microsoft.com/office/drawing/2014/main" id="{00000000-0008-0000-1E00-00007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36" name="Text Box 3">
          <a:extLst>
            <a:ext uri="{FF2B5EF4-FFF2-40B4-BE49-F238E27FC236}">
              <a16:creationId xmlns:a16="http://schemas.microsoft.com/office/drawing/2014/main" id="{00000000-0008-0000-1E00-00007C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37" name="Text Box 4">
          <a:extLst>
            <a:ext uri="{FF2B5EF4-FFF2-40B4-BE49-F238E27FC236}">
              <a16:creationId xmlns:a16="http://schemas.microsoft.com/office/drawing/2014/main" id="{00000000-0008-0000-1E00-00007D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38" name="Text Box 3">
          <a:extLst>
            <a:ext uri="{FF2B5EF4-FFF2-40B4-BE49-F238E27FC236}">
              <a16:creationId xmlns:a16="http://schemas.microsoft.com/office/drawing/2014/main" id="{00000000-0008-0000-1E00-00007E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39" name="Text Box 4">
          <a:extLst>
            <a:ext uri="{FF2B5EF4-FFF2-40B4-BE49-F238E27FC236}">
              <a16:creationId xmlns:a16="http://schemas.microsoft.com/office/drawing/2014/main" id="{00000000-0008-0000-1E00-00007F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0" name="Text Box 3">
          <a:extLst>
            <a:ext uri="{FF2B5EF4-FFF2-40B4-BE49-F238E27FC236}">
              <a16:creationId xmlns:a16="http://schemas.microsoft.com/office/drawing/2014/main" id="{00000000-0008-0000-1E00-00008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1" name="Text Box 4">
          <a:extLst>
            <a:ext uri="{FF2B5EF4-FFF2-40B4-BE49-F238E27FC236}">
              <a16:creationId xmlns:a16="http://schemas.microsoft.com/office/drawing/2014/main" id="{00000000-0008-0000-1E00-00008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2" name="Text Box 3">
          <a:extLst>
            <a:ext uri="{FF2B5EF4-FFF2-40B4-BE49-F238E27FC236}">
              <a16:creationId xmlns:a16="http://schemas.microsoft.com/office/drawing/2014/main" id="{00000000-0008-0000-1E00-00008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3" name="Text Box 4">
          <a:extLst>
            <a:ext uri="{FF2B5EF4-FFF2-40B4-BE49-F238E27FC236}">
              <a16:creationId xmlns:a16="http://schemas.microsoft.com/office/drawing/2014/main" id="{00000000-0008-0000-1E00-00008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4" name="Text Box 3">
          <a:extLst>
            <a:ext uri="{FF2B5EF4-FFF2-40B4-BE49-F238E27FC236}">
              <a16:creationId xmlns:a16="http://schemas.microsoft.com/office/drawing/2014/main" id="{00000000-0008-0000-1E00-00008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5" name="Text Box 4">
          <a:extLst>
            <a:ext uri="{FF2B5EF4-FFF2-40B4-BE49-F238E27FC236}">
              <a16:creationId xmlns:a16="http://schemas.microsoft.com/office/drawing/2014/main" id="{00000000-0008-0000-1E00-00008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6" name="Text Box 3">
          <a:extLst>
            <a:ext uri="{FF2B5EF4-FFF2-40B4-BE49-F238E27FC236}">
              <a16:creationId xmlns:a16="http://schemas.microsoft.com/office/drawing/2014/main" id="{00000000-0008-0000-1E00-00008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7" name="Text Box 4">
          <a:extLst>
            <a:ext uri="{FF2B5EF4-FFF2-40B4-BE49-F238E27FC236}">
              <a16:creationId xmlns:a16="http://schemas.microsoft.com/office/drawing/2014/main" id="{00000000-0008-0000-1E00-00008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8" name="Text Box 3">
          <a:extLst>
            <a:ext uri="{FF2B5EF4-FFF2-40B4-BE49-F238E27FC236}">
              <a16:creationId xmlns:a16="http://schemas.microsoft.com/office/drawing/2014/main" id="{00000000-0008-0000-1E00-00008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9" name="Text Box 4">
          <a:extLst>
            <a:ext uri="{FF2B5EF4-FFF2-40B4-BE49-F238E27FC236}">
              <a16:creationId xmlns:a16="http://schemas.microsoft.com/office/drawing/2014/main" id="{00000000-0008-0000-1E00-00008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838" name="Text Box 3">
          <a:extLst>
            <a:ext uri="{FF2B5EF4-FFF2-40B4-BE49-F238E27FC236}">
              <a16:creationId xmlns:a16="http://schemas.microsoft.com/office/drawing/2014/main" id="{00000000-0008-0000-1E00-000046030000}"/>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39" name="Text Box 3">
          <a:extLst>
            <a:ext uri="{FF2B5EF4-FFF2-40B4-BE49-F238E27FC236}">
              <a16:creationId xmlns:a16="http://schemas.microsoft.com/office/drawing/2014/main" id="{00000000-0008-0000-1E00-000047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40" name="Text Box 4">
          <a:extLst>
            <a:ext uri="{FF2B5EF4-FFF2-40B4-BE49-F238E27FC236}">
              <a16:creationId xmlns:a16="http://schemas.microsoft.com/office/drawing/2014/main" id="{00000000-0008-0000-1E00-00004803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41" name="Text Box 3">
          <a:extLst>
            <a:ext uri="{FF2B5EF4-FFF2-40B4-BE49-F238E27FC236}">
              <a16:creationId xmlns:a16="http://schemas.microsoft.com/office/drawing/2014/main" id="{00000000-0008-0000-1E00-000049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42" name="Text Box 4">
          <a:extLst>
            <a:ext uri="{FF2B5EF4-FFF2-40B4-BE49-F238E27FC236}">
              <a16:creationId xmlns:a16="http://schemas.microsoft.com/office/drawing/2014/main" id="{00000000-0008-0000-1E00-00004A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43" name="Text Box 3">
          <a:extLst>
            <a:ext uri="{FF2B5EF4-FFF2-40B4-BE49-F238E27FC236}">
              <a16:creationId xmlns:a16="http://schemas.microsoft.com/office/drawing/2014/main" id="{00000000-0008-0000-1E00-00004B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44" name="Text Box 4">
          <a:extLst>
            <a:ext uri="{FF2B5EF4-FFF2-40B4-BE49-F238E27FC236}">
              <a16:creationId xmlns:a16="http://schemas.microsoft.com/office/drawing/2014/main" id="{00000000-0008-0000-1E00-00004C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45" name="Text Box 3">
          <a:extLst>
            <a:ext uri="{FF2B5EF4-FFF2-40B4-BE49-F238E27FC236}">
              <a16:creationId xmlns:a16="http://schemas.microsoft.com/office/drawing/2014/main" id="{00000000-0008-0000-1E00-00004D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46" name="Text Box 4">
          <a:extLst>
            <a:ext uri="{FF2B5EF4-FFF2-40B4-BE49-F238E27FC236}">
              <a16:creationId xmlns:a16="http://schemas.microsoft.com/office/drawing/2014/main" id="{00000000-0008-0000-1E00-00004E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47" name="Text Box 3">
          <a:extLst>
            <a:ext uri="{FF2B5EF4-FFF2-40B4-BE49-F238E27FC236}">
              <a16:creationId xmlns:a16="http://schemas.microsoft.com/office/drawing/2014/main" id="{00000000-0008-0000-1E00-00004F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48" name="Text Box 4">
          <a:extLst>
            <a:ext uri="{FF2B5EF4-FFF2-40B4-BE49-F238E27FC236}">
              <a16:creationId xmlns:a16="http://schemas.microsoft.com/office/drawing/2014/main" id="{00000000-0008-0000-1E00-000050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49" name="Text Box 3">
          <a:extLst>
            <a:ext uri="{FF2B5EF4-FFF2-40B4-BE49-F238E27FC236}">
              <a16:creationId xmlns:a16="http://schemas.microsoft.com/office/drawing/2014/main" id="{00000000-0008-0000-1E00-00005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50" name="Text Box 4">
          <a:extLst>
            <a:ext uri="{FF2B5EF4-FFF2-40B4-BE49-F238E27FC236}">
              <a16:creationId xmlns:a16="http://schemas.microsoft.com/office/drawing/2014/main" id="{00000000-0008-0000-1E00-00005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51" name="Text Box 3">
          <a:extLst>
            <a:ext uri="{FF2B5EF4-FFF2-40B4-BE49-F238E27FC236}">
              <a16:creationId xmlns:a16="http://schemas.microsoft.com/office/drawing/2014/main" id="{00000000-0008-0000-1E00-000053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52" name="Text Box 4">
          <a:extLst>
            <a:ext uri="{FF2B5EF4-FFF2-40B4-BE49-F238E27FC236}">
              <a16:creationId xmlns:a16="http://schemas.microsoft.com/office/drawing/2014/main" id="{00000000-0008-0000-1E00-000054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53" name="Text Box 3">
          <a:extLst>
            <a:ext uri="{FF2B5EF4-FFF2-40B4-BE49-F238E27FC236}">
              <a16:creationId xmlns:a16="http://schemas.microsoft.com/office/drawing/2014/main" id="{00000000-0008-0000-1E00-000055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54" name="Text Box 4">
          <a:extLst>
            <a:ext uri="{FF2B5EF4-FFF2-40B4-BE49-F238E27FC236}">
              <a16:creationId xmlns:a16="http://schemas.microsoft.com/office/drawing/2014/main" id="{00000000-0008-0000-1E00-000056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55" name="Text Box 3">
          <a:extLst>
            <a:ext uri="{FF2B5EF4-FFF2-40B4-BE49-F238E27FC236}">
              <a16:creationId xmlns:a16="http://schemas.microsoft.com/office/drawing/2014/main" id="{00000000-0008-0000-1E00-000057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56" name="Text Box 4">
          <a:extLst>
            <a:ext uri="{FF2B5EF4-FFF2-40B4-BE49-F238E27FC236}">
              <a16:creationId xmlns:a16="http://schemas.microsoft.com/office/drawing/2014/main" id="{00000000-0008-0000-1E00-000058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57" name="Text Box 3">
          <a:extLst>
            <a:ext uri="{FF2B5EF4-FFF2-40B4-BE49-F238E27FC236}">
              <a16:creationId xmlns:a16="http://schemas.microsoft.com/office/drawing/2014/main" id="{00000000-0008-0000-1E00-00005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58" name="Text Box 4">
          <a:extLst>
            <a:ext uri="{FF2B5EF4-FFF2-40B4-BE49-F238E27FC236}">
              <a16:creationId xmlns:a16="http://schemas.microsoft.com/office/drawing/2014/main" id="{00000000-0008-0000-1E00-00005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59" name="Text Box 3">
          <a:extLst>
            <a:ext uri="{FF2B5EF4-FFF2-40B4-BE49-F238E27FC236}">
              <a16:creationId xmlns:a16="http://schemas.microsoft.com/office/drawing/2014/main" id="{00000000-0008-0000-1E00-00005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60" name="Text Box 4">
          <a:extLst>
            <a:ext uri="{FF2B5EF4-FFF2-40B4-BE49-F238E27FC236}">
              <a16:creationId xmlns:a16="http://schemas.microsoft.com/office/drawing/2014/main" id="{00000000-0008-0000-1E00-00005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61" name="Text Box 3">
          <a:extLst>
            <a:ext uri="{FF2B5EF4-FFF2-40B4-BE49-F238E27FC236}">
              <a16:creationId xmlns:a16="http://schemas.microsoft.com/office/drawing/2014/main" id="{00000000-0008-0000-1E00-00005D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62" name="Text Box 4">
          <a:extLst>
            <a:ext uri="{FF2B5EF4-FFF2-40B4-BE49-F238E27FC236}">
              <a16:creationId xmlns:a16="http://schemas.microsoft.com/office/drawing/2014/main" id="{00000000-0008-0000-1E00-00005E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63" name="Text Box 3">
          <a:extLst>
            <a:ext uri="{FF2B5EF4-FFF2-40B4-BE49-F238E27FC236}">
              <a16:creationId xmlns:a16="http://schemas.microsoft.com/office/drawing/2014/main" id="{00000000-0008-0000-1E00-00005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64" name="Text Box 4">
          <a:extLst>
            <a:ext uri="{FF2B5EF4-FFF2-40B4-BE49-F238E27FC236}">
              <a16:creationId xmlns:a16="http://schemas.microsoft.com/office/drawing/2014/main" id="{00000000-0008-0000-1E00-00006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65" name="Text Box 3">
          <a:extLst>
            <a:ext uri="{FF2B5EF4-FFF2-40B4-BE49-F238E27FC236}">
              <a16:creationId xmlns:a16="http://schemas.microsoft.com/office/drawing/2014/main" id="{00000000-0008-0000-1E00-00006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66" name="Text Box 4">
          <a:extLst>
            <a:ext uri="{FF2B5EF4-FFF2-40B4-BE49-F238E27FC236}">
              <a16:creationId xmlns:a16="http://schemas.microsoft.com/office/drawing/2014/main" id="{00000000-0008-0000-1E00-00006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67" name="Text Box 3">
          <a:extLst>
            <a:ext uri="{FF2B5EF4-FFF2-40B4-BE49-F238E27FC236}">
              <a16:creationId xmlns:a16="http://schemas.microsoft.com/office/drawing/2014/main" id="{00000000-0008-0000-1E00-000063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68" name="Text Box 4">
          <a:extLst>
            <a:ext uri="{FF2B5EF4-FFF2-40B4-BE49-F238E27FC236}">
              <a16:creationId xmlns:a16="http://schemas.microsoft.com/office/drawing/2014/main" id="{00000000-0008-0000-1E00-000064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69" name="Text Box 3">
          <a:extLst>
            <a:ext uri="{FF2B5EF4-FFF2-40B4-BE49-F238E27FC236}">
              <a16:creationId xmlns:a16="http://schemas.microsoft.com/office/drawing/2014/main" id="{00000000-0008-0000-1E00-000065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70" name="Text Box 4">
          <a:extLst>
            <a:ext uri="{FF2B5EF4-FFF2-40B4-BE49-F238E27FC236}">
              <a16:creationId xmlns:a16="http://schemas.microsoft.com/office/drawing/2014/main" id="{00000000-0008-0000-1E00-000066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71" name="Text Box 3">
          <a:extLst>
            <a:ext uri="{FF2B5EF4-FFF2-40B4-BE49-F238E27FC236}">
              <a16:creationId xmlns:a16="http://schemas.microsoft.com/office/drawing/2014/main" id="{00000000-0008-0000-1E00-000067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72" name="Text Box 4">
          <a:extLst>
            <a:ext uri="{FF2B5EF4-FFF2-40B4-BE49-F238E27FC236}">
              <a16:creationId xmlns:a16="http://schemas.microsoft.com/office/drawing/2014/main" id="{00000000-0008-0000-1E00-000068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73" name="Text Box 3">
          <a:extLst>
            <a:ext uri="{FF2B5EF4-FFF2-40B4-BE49-F238E27FC236}">
              <a16:creationId xmlns:a16="http://schemas.microsoft.com/office/drawing/2014/main" id="{00000000-0008-0000-1E00-00006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74" name="Text Box 4">
          <a:extLst>
            <a:ext uri="{FF2B5EF4-FFF2-40B4-BE49-F238E27FC236}">
              <a16:creationId xmlns:a16="http://schemas.microsoft.com/office/drawing/2014/main" id="{00000000-0008-0000-1E00-00006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75" name="Text Box 3">
          <a:extLst>
            <a:ext uri="{FF2B5EF4-FFF2-40B4-BE49-F238E27FC236}">
              <a16:creationId xmlns:a16="http://schemas.microsoft.com/office/drawing/2014/main" id="{00000000-0008-0000-1E00-00006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76" name="Text Box 4">
          <a:extLst>
            <a:ext uri="{FF2B5EF4-FFF2-40B4-BE49-F238E27FC236}">
              <a16:creationId xmlns:a16="http://schemas.microsoft.com/office/drawing/2014/main" id="{00000000-0008-0000-1E00-00006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77" name="Text Box 3">
          <a:extLst>
            <a:ext uri="{FF2B5EF4-FFF2-40B4-BE49-F238E27FC236}">
              <a16:creationId xmlns:a16="http://schemas.microsoft.com/office/drawing/2014/main" id="{00000000-0008-0000-1E00-00006D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78" name="Text Box 4">
          <a:extLst>
            <a:ext uri="{FF2B5EF4-FFF2-40B4-BE49-F238E27FC236}">
              <a16:creationId xmlns:a16="http://schemas.microsoft.com/office/drawing/2014/main" id="{00000000-0008-0000-1E00-00006E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79" name="Text Box 3">
          <a:extLst>
            <a:ext uri="{FF2B5EF4-FFF2-40B4-BE49-F238E27FC236}">
              <a16:creationId xmlns:a16="http://schemas.microsoft.com/office/drawing/2014/main" id="{00000000-0008-0000-1E00-00006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80" name="Text Box 4">
          <a:extLst>
            <a:ext uri="{FF2B5EF4-FFF2-40B4-BE49-F238E27FC236}">
              <a16:creationId xmlns:a16="http://schemas.microsoft.com/office/drawing/2014/main" id="{00000000-0008-0000-1E00-00007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81" name="Text Box 3">
          <a:extLst>
            <a:ext uri="{FF2B5EF4-FFF2-40B4-BE49-F238E27FC236}">
              <a16:creationId xmlns:a16="http://schemas.microsoft.com/office/drawing/2014/main" id="{00000000-0008-0000-1E00-00007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82" name="Text Box 4">
          <a:extLst>
            <a:ext uri="{FF2B5EF4-FFF2-40B4-BE49-F238E27FC236}">
              <a16:creationId xmlns:a16="http://schemas.microsoft.com/office/drawing/2014/main" id="{00000000-0008-0000-1E00-00007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83" name="Text Box 3">
          <a:extLst>
            <a:ext uri="{FF2B5EF4-FFF2-40B4-BE49-F238E27FC236}">
              <a16:creationId xmlns:a16="http://schemas.microsoft.com/office/drawing/2014/main" id="{00000000-0008-0000-1E00-000073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84" name="Text Box 4">
          <a:extLst>
            <a:ext uri="{FF2B5EF4-FFF2-40B4-BE49-F238E27FC236}">
              <a16:creationId xmlns:a16="http://schemas.microsoft.com/office/drawing/2014/main" id="{00000000-0008-0000-1E00-000074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85" name="Text Box 3">
          <a:extLst>
            <a:ext uri="{FF2B5EF4-FFF2-40B4-BE49-F238E27FC236}">
              <a16:creationId xmlns:a16="http://schemas.microsoft.com/office/drawing/2014/main" id="{00000000-0008-0000-1E00-000075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86" name="Text Box 4">
          <a:extLst>
            <a:ext uri="{FF2B5EF4-FFF2-40B4-BE49-F238E27FC236}">
              <a16:creationId xmlns:a16="http://schemas.microsoft.com/office/drawing/2014/main" id="{00000000-0008-0000-1E00-000076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87" name="Text Box 3">
          <a:extLst>
            <a:ext uri="{FF2B5EF4-FFF2-40B4-BE49-F238E27FC236}">
              <a16:creationId xmlns:a16="http://schemas.microsoft.com/office/drawing/2014/main" id="{00000000-0008-0000-1E00-000077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88" name="Text Box 4">
          <a:extLst>
            <a:ext uri="{FF2B5EF4-FFF2-40B4-BE49-F238E27FC236}">
              <a16:creationId xmlns:a16="http://schemas.microsoft.com/office/drawing/2014/main" id="{00000000-0008-0000-1E00-000078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89" name="Text Box 3">
          <a:extLst>
            <a:ext uri="{FF2B5EF4-FFF2-40B4-BE49-F238E27FC236}">
              <a16:creationId xmlns:a16="http://schemas.microsoft.com/office/drawing/2014/main" id="{00000000-0008-0000-1E00-00007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90" name="Text Box 4">
          <a:extLst>
            <a:ext uri="{FF2B5EF4-FFF2-40B4-BE49-F238E27FC236}">
              <a16:creationId xmlns:a16="http://schemas.microsoft.com/office/drawing/2014/main" id="{00000000-0008-0000-1E00-00007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91" name="Text Box 3">
          <a:extLst>
            <a:ext uri="{FF2B5EF4-FFF2-40B4-BE49-F238E27FC236}">
              <a16:creationId xmlns:a16="http://schemas.microsoft.com/office/drawing/2014/main" id="{00000000-0008-0000-1E00-00007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92" name="Text Box 4">
          <a:extLst>
            <a:ext uri="{FF2B5EF4-FFF2-40B4-BE49-F238E27FC236}">
              <a16:creationId xmlns:a16="http://schemas.microsoft.com/office/drawing/2014/main" id="{00000000-0008-0000-1E00-00007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93" name="Text Box 3">
          <a:extLst>
            <a:ext uri="{FF2B5EF4-FFF2-40B4-BE49-F238E27FC236}">
              <a16:creationId xmlns:a16="http://schemas.microsoft.com/office/drawing/2014/main" id="{00000000-0008-0000-1E00-00007D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94" name="Text Box 4">
          <a:extLst>
            <a:ext uri="{FF2B5EF4-FFF2-40B4-BE49-F238E27FC236}">
              <a16:creationId xmlns:a16="http://schemas.microsoft.com/office/drawing/2014/main" id="{00000000-0008-0000-1E00-00007E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95" name="Text Box 3">
          <a:extLst>
            <a:ext uri="{FF2B5EF4-FFF2-40B4-BE49-F238E27FC236}">
              <a16:creationId xmlns:a16="http://schemas.microsoft.com/office/drawing/2014/main" id="{00000000-0008-0000-1E00-00007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96" name="Text Box 4">
          <a:extLst>
            <a:ext uri="{FF2B5EF4-FFF2-40B4-BE49-F238E27FC236}">
              <a16:creationId xmlns:a16="http://schemas.microsoft.com/office/drawing/2014/main" id="{00000000-0008-0000-1E00-00008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97" name="Text Box 3">
          <a:extLst>
            <a:ext uri="{FF2B5EF4-FFF2-40B4-BE49-F238E27FC236}">
              <a16:creationId xmlns:a16="http://schemas.microsoft.com/office/drawing/2014/main" id="{00000000-0008-0000-1E00-000081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98" name="Text Box 3">
          <a:extLst>
            <a:ext uri="{FF2B5EF4-FFF2-40B4-BE49-F238E27FC236}">
              <a16:creationId xmlns:a16="http://schemas.microsoft.com/office/drawing/2014/main" id="{00000000-0008-0000-1E00-000082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99" name="Text Box 4">
          <a:extLst>
            <a:ext uri="{FF2B5EF4-FFF2-40B4-BE49-F238E27FC236}">
              <a16:creationId xmlns:a16="http://schemas.microsoft.com/office/drawing/2014/main" id="{00000000-0008-0000-1E00-00008303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00" name="Text Box 3">
          <a:extLst>
            <a:ext uri="{FF2B5EF4-FFF2-40B4-BE49-F238E27FC236}">
              <a16:creationId xmlns:a16="http://schemas.microsoft.com/office/drawing/2014/main" id="{00000000-0008-0000-1E00-000084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01" name="Text Box 4">
          <a:extLst>
            <a:ext uri="{FF2B5EF4-FFF2-40B4-BE49-F238E27FC236}">
              <a16:creationId xmlns:a16="http://schemas.microsoft.com/office/drawing/2014/main" id="{00000000-0008-0000-1E00-000085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02" name="Text Box 3">
          <a:extLst>
            <a:ext uri="{FF2B5EF4-FFF2-40B4-BE49-F238E27FC236}">
              <a16:creationId xmlns:a16="http://schemas.microsoft.com/office/drawing/2014/main" id="{00000000-0008-0000-1E00-000086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03" name="Text Box 4">
          <a:extLst>
            <a:ext uri="{FF2B5EF4-FFF2-40B4-BE49-F238E27FC236}">
              <a16:creationId xmlns:a16="http://schemas.microsoft.com/office/drawing/2014/main" id="{00000000-0008-0000-1E00-000087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04" name="Text Box 3">
          <a:extLst>
            <a:ext uri="{FF2B5EF4-FFF2-40B4-BE49-F238E27FC236}">
              <a16:creationId xmlns:a16="http://schemas.microsoft.com/office/drawing/2014/main" id="{00000000-0008-0000-1E00-000088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05" name="Text Box 4">
          <a:extLst>
            <a:ext uri="{FF2B5EF4-FFF2-40B4-BE49-F238E27FC236}">
              <a16:creationId xmlns:a16="http://schemas.microsoft.com/office/drawing/2014/main" id="{00000000-0008-0000-1E00-000089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06" name="Text Box 3">
          <a:extLst>
            <a:ext uri="{FF2B5EF4-FFF2-40B4-BE49-F238E27FC236}">
              <a16:creationId xmlns:a16="http://schemas.microsoft.com/office/drawing/2014/main" id="{00000000-0008-0000-1E00-00008A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07" name="Text Box 4">
          <a:extLst>
            <a:ext uri="{FF2B5EF4-FFF2-40B4-BE49-F238E27FC236}">
              <a16:creationId xmlns:a16="http://schemas.microsoft.com/office/drawing/2014/main" id="{00000000-0008-0000-1E00-00008B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08" name="Text Box 3">
          <a:extLst>
            <a:ext uri="{FF2B5EF4-FFF2-40B4-BE49-F238E27FC236}">
              <a16:creationId xmlns:a16="http://schemas.microsoft.com/office/drawing/2014/main" id="{00000000-0008-0000-1E00-00008C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09" name="Text Box 4">
          <a:extLst>
            <a:ext uri="{FF2B5EF4-FFF2-40B4-BE49-F238E27FC236}">
              <a16:creationId xmlns:a16="http://schemas.microsoft.com/office/drawing/2014/main" id="{00000000-0008-0000-1E00-00008D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0" name="Text Box 3">
          <a:extLst>
            <a:ext uri="{FF2B5EF4-FFF2-40B4-BE49-F238E27FC236}">
              <a16:creationId xmlns:a16="http://schemas.microsoft.com/office/drawing/2014/main" id="{00000000-0008-0000-1E00-00008E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11" name="Text Box 4">
          <a:extLst>
            <a:ext uri="{FF2B5EF4-FFF2-40B4-BE49-F238E27FC236}">
              <a16:creationId xmlns:a16="http://schemas.microsoft.com/office/drawing/2014/main" id="{00000000-0008-0000-1E00-00008F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12" name="Text Box 3">
          <a:extLst>
            <a:ext uri="{FF2B5EF4-FFF2-40B4-BE49-F238E27FC236}">
              <a16:creationId xmlns:a16="http://schemas.microsoft.com/office/drawing/2014/main" id="{00000000-0008-0000-1E00-000090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13" name="Text Box 4">
          <a:extLst>
            <a:ext uri="{FF2B5EF4-FFF2-40B4-BE49-F238E27FC236}">
              <a16:creationId xmlns:a16="http://schemas.microsoft.com/office/drawing/2014/main" id="{00000000-0008-0000-1E00-000091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4" name="Text Box 3">
          <a:extLst>
            <a:ext uri="{FF2B5EF4-FFF2-40B4-BE49-F238E27FC236}">
              <a16:creationId xmlns:a16="http://schemas.microsoft.com/office/drawing/2014/main" id="{00000000-0008-0000-1E00-000092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15" name="Text Box 4">
          <a:extLst>
            <a:ext uri="{FF2B5EF4-FFF2-40B4-BE49-F238E27FC236}">
              <a16:creationId xmlns:a16="http://schemas.microsoft.com/office/drawing/2014/main" id="{00000000-0008-0000-1E00-000093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6" name="Text Box 3">
          <a:extLst>
            <a:ext uri="{FF2B5EF4-FFF2-40B4-BE49-F238E27FC236}">
              <a16:creationId xmlns:a16="http://schemas.microsoft.com/office/drawing/2014/main" id="{00000000-0008-0000-1E00-000094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17" name="Text Box 4">
          <a:extLst>
            <a:ext uri="{FF2B5EF4-FFF2-40B4-BE49-F238E27FC236}">
              <a16:creationId xmlns:a16="http://schemas.microsoft.com/office/drawing/2014/main" id="{00000000-0008-0000-1E00-000095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8" name="Text Box 3">
          <a:extLst>
            <a:ext uri="{FF2B5EF4-FFF2-40B4-BE49-F238E27FC236}">
              <a16:creationId xmlns:a16="http://schemas.microsoft.com/office/drawing/2014/main" id="{00000000-0008-0000-1E00-000096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19" name="Text Box 4">
          <a:extLst>
            <a:ext uri="{FF2B5EF4-FFF2-40B4-BE49-F238E27FC236}">
              <a16:creationId xmlns:a16="http://schemas.microsoft.com/office/drawing/2014/main" id="{00000000-0008-0000-1E00-000097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20" name="Text Box 3">
          <a:extLst>
            <a:ext uri="{FF2B5EF4-FFF2-40B4-BE49-F238E27FC236}">
              <a16:creationId xmlns:a16="http://schemas.microsoft.com/office/drawing/2014/main" id="{00000000-0008-0000-1E00-000098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21" name="Text Box 4">
          <a:extLst>
            <a:ext uri="{FF2B5EF4-FFF2-40B4-BE49-F238E27FC236}">
              <a16:creationId xmlns:a16="http://schemas.microsoft.com/office/drawing/2014/main" id="{00000000-0008-0000-1E00-000099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22" name="Text Box 3">
          <a:extLst>
            <a:ext uri="{FF2B5EF4-FFF2-40B4-BE49-F238E27FC236}">
              <a16:creationId xmlns:a16="http://schemas.microsoft.com/office/drawing/2014/main" id="{00000000-0008-0000-1E00-00009A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3" name="Text Box 4">
          <a:extLst>
            <a:ext uri="{FF2B5EF4-FFF2-40B4-BE49-F238E27FC236}">
              <a16:creationId xmlns:a16="http://schemas.microsoft.com/office/drawing/2014/main" id="{00000000-0008-0000-1E00-00009B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24" name="Text Box 3">
          <a:extLst>
            <a:ext uri="{FF2B5EF4-FFF2-40B4-BE49-F238E27FC236}">
              <a16:creationId xmlns:a16="http://schemas.microsoft.com/office/drawing/2014/main" id="{00000000-0008-0000-1E00-00009C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5" name="Text Box 4">
          <a:extLst>
            <a:ext uri="{FF2B5EF4-FFF2-40B4-BE49-F238E27FC236}">
              <a16:creationId xmlns:a16="http://schemas.microsoft.com/office/drawing/2014/main" id="{00000000-0008-0000-1E00-00009D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26" name="Text Box 3">
          <a:extLst>
            <a:ext uri="{FF2B5EF4-FFF2-40B4-BE49-F238E27FC236}">
              <a16:creationId xmlns:a16="http://schemas.microsoft.com/office/drawing/2014/main" id="{00000000-0008-0000-1E00-00009E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7" name="Text Box 4">
          <a:extLst>
            <a:ext uri="{FF2B5EF4-FFF2-40B4-BE49-F238E27FC236}">
              <a16:creationId xmlns:a16="http://schemas.microsoft.com/office/drawing/2014/main" id="{00000000-0008-0000-1E00-00009F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28" name="Text Box 3">
          <a:extLst>
            <a:ext uri="{FF2B5EF4-FFF2-40B4-BE49-F238E27FC236}">
              <a16:creationId xmlns:a16="http://schemas.microsoft.com/office/drawing/2014/main" id="{00000000-0008-0000-1E00-0000A0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9" name="Text Box 4">
          <a:extLst>
            <a:ext uri="{FF2B5EF4-FFF2-40B4-BE49-F238E27FC236}">
              <a16:creationId xmlns:a16="http://schemas.microsoft.com/office/drawing/2014/main" id="{00000000-0008-0000-1E00-0000A1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30" name="Text Box 3">
          <a:extLst>
            <a:ext uri="{FF2B5EF4-FFF2-40B4-BE49-F238E27FC236}">
              <a16:creationId xmlns:a16="http://schemas.microsoft.com/office/drawing/2014/main" id="{00000000-0008-0000-1E00-0000A2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31" name="Text Box 4">
          <a:extLst>
            <a:ext uri="{FF2B5EF4-FFF2-40B4-BE49-F238E27FC236}">
              <a16:creationId xmlns:a16="http://schemas.microsoft.com/office/drawing/2014/main" id="{00000000-0008-0000-1E00-0000A3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32" name="Text Box 3">
          <a:extLst>
            <a:ext uri="{FF2B5EF4-FFF2-40B4-BE49-F238E27FC236}">
              <a16:creationId xmlns:a16="http://schemas.microsoft.com/office/drawing/2014/main" id="{00000000-0008-0000-1E00-0000A4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33" name="Text Box 4">
          <a:extLst>
            <a:ext uri="{FF2B5EF4-FFF2-40B4-BE49-F238E27FC236}">
              <a16:creationId xmlns:a16="http://schemas.microsoft.com/office/drawing/2014/main" id="{00000000-0008-0000-1E00-0000A5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34" name="Text Box 3">
          <a:extLst>
            <a:ext uri="{FF2B5EF4-FFF2-40B4-BE49-F238E27FC236}">
              <a16:creationId xmlns:a16="http://schemas.microsoft.com/office/drawing/2014/main" id="{00000000-0008-0000-1E00-0000A6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35" name="Text Box 4">
          <a:extLst>
            <a:ext uri="{FF2B5EF4-FFF2-40B4-BE49-F238E27FC236}">
              <a16:creationId xmlns:a16="http://schemas.microsoft.com/office/drawing/2014/main" id="{00000000-0008-0000-1E00-0000A7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36" name="Text Box 3">
          <a:extLst>
            <a:ext uri="{FF2B5EF4-FFF2-40B4-BE49-F238E27FC236}">
              <a16:creationId xmlns:a16="http://schemas.microsoft.com/office/drawing/2014/main" id="{00000000-0008-0000-1E00-0000A8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37" name="Text Box 4">
          <a:extLst>
            <a:ext uri="{FF2B5EF4-FFF2-40B4-BE49-F238E27FC236}">
              <a16:creationId xmlns:a16="http://schemas.microsoft.com/office/drawing/2014/main" id="{00000000-0008-0000-1E00-0000A9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38" name="Text Box 3">
          <a:extLst>
            <a:ext uri="{FF2B5EF4-FFF2-40B4-BE49-F238E27FC236}">
              <a16:creationId xmlns:a16="http://schemas.microsoft.com/office/drawing/2014/main" id="{00000000-0008-0000-1E00-0000AA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39" name="Text Box 4">
          <a:extLst>
            <a:ext uri="{FF2B5EF4-FFF2-40B4-BE49-F238E27FC236}">
              <a16:creationId xmlns:a16="http://schemas.microsoft.com/office/drawing/2014/main" id="{00000000-0008-0000-1E00-0000AB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40" name="Text Box 3">
          <a:extLst>
            <a:ext uri="{FF2B5EF4-FFF2-40B4-BE49-F238E27FC236}">
              <a16:creationId xmlns:a16="http://schemas.microsoft.com/office/drawing/2014/main" id="{00000000-0008-0000-1E00-0000AC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41" name="Text Box 4">
          <a:extLst>
            <a:ext uri="{FF2B5EF4-FFF2-40B4-BE49-F238E27FC236}">
              <a16:creationId xmlns:a16="http://schemas.microsoft.com/office/drawing/2014/main" id="{00000000-0008-0000-1E00-0000AD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42" name="Text Box 3">
          <a:extLst>
            <a:ext uri="{FF2B5EF4-FFF2-40B4-BE49-F238E27FC236}">
              <a16:creationId xmlns:a16="http://schemas.microsoft.com/office/drawing/2014/main" id="{00000000-0008-0000-1E00-0000AE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43" name="Text Box 4">
          <a:extLst>
            <a:ext uri="{FF2B5EF4-FFF2-40B4-BE49-F238E27FC236}">
              <a16:creationId xmlns:a16="http://schemas.microsoft.com/office/drawing/2014/main" id="{00000000-0008-0000-1E00-0000AF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44" name="Text Box 3">
          <a:extLst>
            <a:ext uri="{FF2B5EF4-FFF2-40B4-BE49-F238E27FC236}">
              <a16:creationId xmlns:a16="http://schemas.microsoft.com/office/drawing/2014/main" id="{00000000-0008-0000-1E00-0000B0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45" name="Text Box 4">
          <a:extLst>
            <a:ext uri="{FF2B5EF4-FFF2-40B4-BE49-F238E27FC236}">
              <a16:creationId xmlns:a16="http://schemas.microsoft.com/office/drawing/2014/main" id="{00000000-0008-0000-1E00-0000B1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46" name="Text Box 3">
          <a:extLst>
            <a:ext uri="{FF2B5EF4-FFF2-40B4-BE49-F238E27FC236}">
              <a16:creationId xmlns:a16="http://schemas.microsoft.com/office/drawing/2014/main" id="{00000000-0008-0000-1E00-0000B2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47" name="Text Box 4">
          <a:extLst>
            <a:ext uri="{FF2B5EF4-FFF2-40B4-BE49-F238E27FC236}">
              <a16:creationId xmlns:a16="http://schemas.microsoft.com/office/drawing/2014/main" id="{00000000-0008-0000-1E00-0000B3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48" name="Text Box 3">
          <a:extLst>
            <a:ext uri="{FF2B5EF4-FFF2-40B4-BE49-F238E27FC236}">
              <a16:creationId xmlns:a16="http://schemas.microsoft.com/office/drawing/2014/main" id="{00000000-0008-0000-1E00-0000B4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49" name="Text Box 4">
          <a:extLst>
            <a:ext uri="{FF2B5EF4-FFF2-40B4-BE49-F238E27FC236}">
              <a16:creationId xmlns:a16="http://schemas.microsoft.com/office/drawing/2014/main" id="{00000000-0008-0000-1E00-0000B5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50" name="Text Box 3">
          <a:extLst>
            <a:ext uri="{FF2B5EF4-FFF2-40B4-BE49-F238E27FC236}">
              <a16:creationId xmlns:a16="http://schemas.microsoft.com/office/drawing/2014/main" id="{00000000-0008-0000-1E00-0000B6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51" name="Text Box 4">
          <a:extLst>
            <a:ext uri="{FF2B5EF4-FFF2-40B4-BE49-F238E27FC236}">
              <a16:creationId xmlns:a16="http://schemas.microsoft.com/office/drawing/2014/main" id="{00000000-0008-0000-1E00-0000B7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52" name="Text Box 3">
          <a:extLst>
            <a:ext uri="{FF2B5EF4-FFF2-40B4-BE49-F238E27FC236}">
              <a16:creationId xmlns:a16="http://schemas.microsoft.com/office/drawing/2014/main" id="{00000000-0008-0000-1E00-0000B8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53" name="Text Box 4">
          <a:extLst>
            <a:ext uri="{FF2B5EF4-FFF2-40B4-BE49-F238E27FC236}">
              <a16:creationId xmlns:a16="http://schemas.microsoft.com/office/drawing/2014/main" id="{00000000-0008-0000-1E00-0000B9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54" name="Text Box 3">
          <a:extLst>
            <a:ext uri="{FF2B5EF4-FFF2-40B4-BE49-F238E27FC236}">
              <a16:creationId xmlns:a16="http://schemas.microsoft.com/office/drawing/2014/main" id="{00000000-0008-0000-1E00-0000BA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55" name="Text Box 4">
          <a:extLst>
            <a:ext uri="{FF2B5EF4-FFF2-40B4-BE49-F238E27FC236}">
              <a16:creationId xmlns:a16="http://schemas.microsoft.com/office/drawing/2014/main" id="{00000000-0008-0000-1E00-0000BB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56" name="Text Box 3">
          <a:extLst>
            <a:ext uri="{FF2B5EF4-FFF2-40B4-BE49-F238E27FC236}">
              <a16:creationId xmlns:a16="http://schemas.microsoft.com/office/drawing/2014/main" id="{00000000-0008-0000-1E00-0000BC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57" name="Text Box 3">
          <a:extLst>
            <a:ext uri="{FF2B5EF4-FFF2-40B4-BE49-F238E27FC236}">
              <a16:creationId xmlns:a16="http://schemas.microsoft.com/office/drawing/2014/main" id="{00000000-0008-0000-1E00-0000BD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58" name="Text Box 4">
          <a:extLst>
            <a:ext uri="{FF2B5EF4-FFF2-40B4-BE49-F238E27FC236}">
              <a16:creationId xmlns:a16="http://schemas.microsoft.com/office/drawing/2014/main" id="{00000000-0008-0000-1E00-0000BE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59" name="Text Box 3">
          <a:extLst>
            <a:ext uri="{FF2B5EF4-FFF2-40B4-BE49-F238E27FC236}">
              <a16:creationId xmlns:a16="http://schemas.microsoft.com/office/drawing/2014/main" id="{00000000-0008-0000-1E00-0000B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0" name="Text Box 4">
          <a:extLst>
            <a:ext uri="{FF2B5EF4-FFF2-40B4-BE49-F238E27FC236}">
              <a16:creationId xmlns:a16="http://schemas.microsoft.com/office/drawing/2014/main" id="{00000000-0008-0000-1E00-0000C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1" name="Text Box 3">
          <a:extLst>
            <a:ext uri="{FF2B5EF4-FFF2-40B4-BE49-F238E27FC236}">
              <a16:creationId xmlns:a16="http://schemas.microsoft.com/office/drawing/2014/main" id="{00000000-0008-0000-1E00-0000C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2" name="Text Box 4">
          <a:extLst>
            <a:ext uri="{FF2B5EF4-FFF2-40B4-BE49-F238E27FC236}">
              <a16:creationId xmlns:a16="http://schemas.microsoft.com/office/drawing/2014/main" id="{00000000-0008-0000-1E00-0000C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3" name="Text Box 3">
          <a:extLst>
            <a:ext uri="{FF2B5EF4-FFF2-40B4-BE49-F238E27FC236}">
              <a16:creationId xmlns:a16="http://schemas.microsoft.com/office/drawing/2014/main" id="{00000000-0008-0000-1E00-0000C3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4" name="Text Box 4">
          <a:extLst>
            <a:ext uri="{FF2B5EF4-FFF2-40B4-BE49-F238E27FC236}">
              <a16:creationId xmlns:a16="http://schemas.microsoft.com/office/drawing/2014/main" id="{00000000-0008-0000-1E00-0000C4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5" name="Text Box 3">
          <a:extLst>
            <a:ext uri="{FF2B5EF4-FFF2-40B4-BE49-F238E27FC236}">
              <a16:creationId xmlns:a16="http://schemas.microsoft.com/office/drawing/2014/main" id="{00000000-0008-0000-1E00-0000C5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6" name="Text Box 4">
          <a:extLst>
            <a:ext uri="{FF2B5EF4-FFF2-40B4-BE49-F238E27FC236}">
              <a16:creationId xmlns:a16="http://schemas.microsoft.com/office/drawing/2014/main" id="{00000000-0008-0000-1E00-0000C6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7" name="Text Box 3">
          <a:extLst>
            <a:ext uri="{FF2B5EF4-FFF2-40B4-BE49-F238E27FC236}">
              <a16:creationId xmlns:a16="http://schemas.microsoft.com/office/drawing/2014/main" id="{00000000-0008-0000-1E00-0000C7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8" name="Text Box 4">
          <a:extLst>
            <a:ext uri="{FF2B5EF4-FFF2-40B4-BE49-F238E27FC236}">
              <a16:creationId xmlns:a16="http://schemas.microsoft.com/office/drawing/2014/main" id="{00000000-0008-0000-1E00-0000C8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9" name="Text Box 3">
          <a:extLst>
            <a:ext uri="{FF2B5EF4-FFF2-40B4-BE49-F238E27FC236}">
              <a16:creationId xmlns:a16="http://schemas.microsoft.com/office/drawing/2014/main" id="{00000000-0008-0000-1E00-0000C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70" name="Text Box 4">
          <a:extLst>
            <a:ext uri="{FF2B5EF4-FFF2-40B4-BE49-F238E27FC236}">
              <a16:creationId xmlns:a16="http://schemas.microsoft.com/office/drawing/2014/main" id="{00000000-0008-0000-1E00-0000C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71" name="Text Box 3">
          <a:extLst>
            <a:ext uri="{FF2B5EF4-FFF2-40B4-BE49-F238E27FC236}">
              <a16:creationId xmlns:a16="http://schemas.microsoft.com/office/drawing/2014/main" id="{00000000-0008-0000-1E00-0000C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72" name="Text Box 4">
          <a:extLst>
            <a:ext uri="{FF2B5EF4-FFF2-40B4-BE49-F238E27FC236}">
              <a16:creationId xmlns:a16="http://schemas.microsoft.com/office/drawing/2014/main" id="{00000000-0008-0000-1E00-0000C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73" name="Text Box 3">
          <a:extLst>
            <a:ext uri="{FF2B5EF4-FFF2-40B4-BE49-F238E27FC236}">
              <a16:creationId xmlns:a16="http://schemas.microsoft.com/office/drawing/2014/main" id="{00000000-0008-0000-1E00-0000CD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974" name="Text Box 3">
          <a:extLst>
            <a:ext uri="{FF2B5EF4-FFF2-40B4-BE49-F238E27FC236}">
              <a16:creationId xmlns:a16="http://schemas.microsoft.com/office/drawing/2014/main" id="{5BA65F12-4AE4-4947-9205-98E08342D84D}"/>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975" name="Text Box 4">
          <a:extLst>
            <a:ext uri="{FF2B5EF4-FFF2-40B4-BE49-F238E27FC236}">
              <a16:creationId xmlns:a16="http://schemas.microsoft.com/office/drawing/2014/main" id="{5881DCFD-8CB9-4992-AE52-D71BDAB56F5F}"/>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76" name="Text Box 3">
          <a:extLst>
            <a:ext uri="{FF2B5EF4-FFF2-40B4-BE49-F238E27FC236}">
              <a16:creationId xmlns:a16="http://schemas.microsoft.com/office/drawing/2014/main" id="{098263E9-BBEA-401D-B1A6-FDB537B44A2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977" name="Text Box 4">
          <a:extLst>
            <a:ext uri="{FF2B5EF4-FFF2-40B4-BE49-F238E27FC236}">
              <a16:creationId xmlns:a16="http://schemas.microsoft.com/office/drawing/2014/main" id="{C2C469CB-7BF4-40CE-B56D-CD968BC17C96}"/>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78" name="Text Box 3">
          <a:extLst>
            <a:ext uri="{FF2B5EF4-FFF2-40B4-BE49-F238E27FC236}">
              <a16:creationId xmlns:a16="http://schemas.microsoft.com/office/drawing/2014/main" id="{E9529576-1616-4FBA-9CF9-F582B1A5219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979" name="Text Box 4">
          <a:extLst>
            <a:ext uri="{FF2B5EF4-FFF2-40B4-BE49-F238E27FC236}">
              <a16:creationId xmlns:a16="http://schemas.microsoft.com/office/drawing/2014/main" id="{D7965418-F83F-4594-82CC-7076CE01B086}"/>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80" name="Text Box 3">
          <a:extLst>
            <a:ext uri="{FF2B5EF4-FFF2-40B4-BE49-F238E27FC236}">
              <a16:creationId xmlns:a16="http://schemas.microsoft.com/office/drawing/2014/main" id="{7EFE391D-E5DC-4B98-9825-94F2C76155F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81" name="Text Box 4">
          <a:extLst>
            <a:ext uri="{FF2B5EF4-FFF2-40B4-BE49-F238E27FC236}">
              <a16:creationId xmlns:a16="http://schemas.microsoft.com/office/drawing/2014/main" id="{8400CC68-2E3C-4205-962D-6A95D35B38A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82" name="Text Box 3">
          <a:extLst>
            <a:ext uri="{FF2B5EF4-FFF2-40B4-BE49-F238E27FC236}">
              <a16:creationId xmlns:a16="http://schemas.microsoft.com/office/drawing/2014/main" id="{4E014E02-B2B8-47A2-9DD0-054B79E7CE4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983" name="Text Box 4">
          <a:extLst>
            <a:ext uri="{FF2B5EF4-FFF2-40B4-BE49-F238E27FC236}">
              <a16:creationId xmlns:a16="http://schemas.microsoft.com/office/drawing/2014/main" id="{1BCFE010-5DA2-446A-A8B3-CD96D10E170E}"/>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84" name="Text Box 3">
          <a:extLst>
            <a:ext uri="{FF2B5EF4-FFF2-40B4-BE49-F238E27FC236}">
              <a16:creationId xmlns:a16="http://schemas.microsoft.com/office/drawing/2014/main" id="{1AD15B55-29EE-491D-9C47-9C9879BF2F6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85" name="Text Box 4">
          <a:extLst>
            <a:ext uri="{FF2B5EF4-FFF2-40B4-BE49-F238E27FC236}">
              <a16:creationId xmlns:a16="http://schemas.microsoft.com/office/drawing/2014/main" id="{7638BAC2-BE66-4726-A32C-30EF7DC4ADA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86" name="Text Box 3">
          <a:extLst>
            <a:ext uri="{FF2B5EF4-FFF2-40B4-BE49-F238E27FC236}">
              <a16:creationId xmlns:a16="http://schemas.microsoft.com/office/drawing/2014/main" id="{5F0BE29D-B1FC-4B8C-A310-6575717790B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87" name="Text Box 4">
          <a:extLst>
            <a:ext uri="{FF2B5EF4-FFF2-40B4-BE49-F238E27FC236}">
              <a16:creationId xmlns:a16="http://schemas.microsoft.com/office/drawing/2014/main" id="{2AD40B1D-35D1-468A-8699-27D5D68ABE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88" name="Text Box 3">
          <a:extLst>
            <a:ext uri="{FF2B5EF4-FFF2-40B4-BE49-F238E27FC236}">
              <a16:creationId xmlns:a16="http://schemas.microsoft.com/office/drawing/2014/main" id="{8540C4E8-2393-4150-B0E9-62AB3E9916F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89" name="Text Box 4">
          <a:extLst>
            <a:ext uri="{FF2B5EF4-FFF2-40B4-BE49-F238E27FC236}">
              <a16:creationId xmlns:a16="http://schemas.microsoft.com/office/drawing/2014/main" id="{C7C005BA-00FE-4559-B135-75EB4FD4D05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90" name="Text Box 3">
          <a:extLst>
            <a:ext uri="{FF2B5EF4-FFF2-40B4-BE49-F238E27FC236}">
              <a16:creationId xmlns:a16="http://schemas.microsoft.com/office/drawing/2014/main" id="{56E38D4A-2E03-4137-8655-5F0647D2B06C}"/>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991" name="Text Box 4">
          <a:extLst>
            <a:ext uri="{FF2B5EF4-FFF2-40B4-BE49-F238E27FC236}">
              <a16:creationId xmlns:a16="http://schemas.microsoft.com/office/drawing/2014/main" id="{72ED41D0-7192-4229-8402-FCD0CB5D292F}"/>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92" name="Text Box 3">
          <a:extLst>
            <a:ext uri="{FF2B5EF4-FFF2-40B4-BE49-F238E27FC236}">
              <a16:creationId xmlns:a16="http://schemas.microsoft.com/office/drawing/2014/main" id="{E5657107-9CA5-4E1C-A3CD-0CDCCD28DC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93" name="Text Box 4">
          <a:extLst>
            <a:ext uri="{FF2B5EF4-FFF2-40B4-BE49-F238E27FC236}">
              <a16:creationId xmlns:a16="http://schemas.microsoft.com/office/drawing/2014/main" id="{01384472-2F01-452C-8DF4-2CBCC82418A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94" name="Text Box 3">
          <a:extLst>
            <a:ext uri="{FF2B5EF4-FFF2-40B4-BE49-F238E27FC236}">
              <a16:creationId xmlns:a16="http://schemas.microsoft.com/office/drawing/2014/main" id="{061F0F9D-E19D-48F5-948C-E0EA52D861A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95" name="Text Box 4">
          <a:extLst>
            <a:ext uri="{FF2B5EF4-FFF2-40B4-BE49-F238E27FC236}">
              <a16:creationId xmlns:a16="http://schemas.microsoft.com/office/drawing/2014/main" id="{20329471-0078-4490-86EF-C34944FB4FE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96" name="Text Box 3">
          <a:extLst>
            <a:ext uri="{FF2B5EF4-FFF2-40B4-BE49-F238E27FC236}">
              <a16:creationId xmlns:a16="http://schemas.microsoft.com/office/drawing/2014/main" id="{5106AF6B-AED4-44F4-AFCB-4F0B8B5268D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97" name="Text Box 4">
          <a:extLst>
            <a:ext uri="{FF2B5EF4-FFF2-40B4-BE49-F238E27FC236}">
              <a16:creationId xmlns:a16="http://schemas.microsoft.com/office/drawing/2014/main" id="{F8E07A5C-B159-4492-BDF5-5C8E0DAB20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98" name="Text Box 3">
          <a:extLst>
            <a:ext uri="{FF2B5EF4-FFF2-40B4-BE49-F238E27FC236}">
              <a16:creationId xmlns:a16="http://schemas.microsoft.com/office/drawing/2014/main" id="{78BFCDEB-98EB-4840-8EE6-D3019B2D08B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99" name="Text Box 4">
          <a:extLst>
            <a:ext uri="{FF2B5EF4-FFF2-40B4-BE49-F238E27FC236}">
              <a16:creationId xmlns:a16="http://schemas.microsoft.com/office/drawing/2014/main" id="{EE466C8F-17BC-4DB1-ABE7-26322146D9D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00" name="Text Box 3">
          <a:extLst>
            <a:ext uri="{FF2B5EF4-FFF2-40B4-BE49-F238E27FC236}">
              <a16:creationId xmlns:a16="http://schemas.microsoft.com/office/drawing/2014/main" id="{3C34BC49-7D09-4B71-864A-085BDAEC6EA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01" name="Text Box 4">
          <a:extLst>
            <a:ext uri="{FF2B5EF4-FFF2-40B4-BE49-F238E27FC236}">
              <a16:creationId xmlns:a16="http://schemas.microsoft.com/office/drawing/2014/main" id="{C1F574A2-A3EA-4A4D-BAA4-FF354352079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02" name="Text Box 3">
          <a:extLst>
            <a:ext uri="{FF2B5EF4-FFF2-40B4-BE49-F238E27FC236}">
              <a16:creationId xmlns:a16="http://schemas.microsoft.com/office/drawing/2014/main" id="{340BE521-9F61-4C5E-A4E5-26E8B7149D0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03" name="Text Box 4">
          <a:extLst>
            <a:ext uri="{FF2B5EF4-FFF2-40B4-BE49-F238E27FC236}">
              <a16:creationId xmlns:a16="http://schemas.microsoft.com/office/drawing/2014/main" id="{34345CC8-3D5B-44BD-9C47-E0041BF867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004" name="Text Box 3">
          <a:extLst>
            <a:ext uri="{FF2B5EF4-FFF2-40B4-BE49-F238E27FC236}">
              <a16:creationId xmlns:a16="http://schemas.microsoft.com/office/drawing/2014/main" id="{C3238337-629B-4B87-9758-4B8F8E5D6C8A}"/>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005" name="Text Box 4">
          <a:extLst>
            <a:ext uri="{FF2B5EF4-FFF2-40B4-BE49-F238E27FC236}">
              <a16:creationId xmlns:a16="http://schemas.microsoft.com/office/drawing/2014/main" id="{626B3D3D-4207-427D-87D2-41EE1E2FC52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06" name="Text Box 3">
          <a:extLst>
            <a:ext uri="{FF2B5EF4-FFF2-40B4-BE49-F238E27FC236}">
              <a16:creationId xmlns:a16="http://schemas.microsoft.com/office/drawing/2014/main" id="{4B3CFD79-1E8B-438C-9678-2CA4BB38771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07" name="Text Box 4">
          <a:extLst>
            <a:ext uri="{FF2B5EF4-FFF2-40B4-BE49-F238E27FC236}">
              <a16:creationId xmlns:a16="http://schemas.microsoft.com/office/drawing/2014/main" id="{D66DDF34-7264-4BF4-A7CC-9E189F4B967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08" name="Text Box 3">
          <a:extLst>
            <a:ext uri="{FF2B5EF4-FFF2-40B4-BE49-F238E27FC236}">
              <a16:creationId xmlns:a16="http://schemas.microsoft.com/office/drawing/2014/main" id="{15689E7E-15A0-4DBC-B114-80DB75C98ED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09" name="Text Box 4">
          <a:extLst>
            <a:ext uri="{FF2B5EF4-FFF2-40B4-BE49-F238E27FC236}">
              <a16:creationId xmlns:a16="http://schemas.microsoft.com/office/drawing/2014/main" id="{9A8589D5-460A-43C0-83A9-95DA7B5467F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10" name="Text Box 3">
          <a:extLst>
            <a:ext uri="{FF2B5EF4-FFF2-40B4-BE49-F238E27FC236}">
              <a16:creationId xmlns:a16="http://schemas.microsoft.com/office/drawing/2014/main" id="{DB521F87-E54A-4BDC-B52E-ECA6F419FD2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11" name="Text Box 4">
          <a:extLst>
            <a:ext uri="{FF2B5EF4-FFF2-40B4-BE49-F238E27FC236}">
              <a16:creationId xmlns:a16="http://schemas.microsoft.com/office/drawing/2014/main" id="{12CE6B13-3F5B-4C48-92F6-1BF24EEE43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12" name="Text Box 3">
          <a:extLst>
            <a:ext uri="{FF2B5EF4-FFF2-40B4-BE49-F238E27FC236}">
              <a16:creationId xmlns:a16="http://schemas.microsoft.com/office/drawing/2014/main" id="{0F4AF348-D897-4CA2-8006-A2CCB83D3CD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13" name="Text Box 4">
          <a:extLst>
            <a:ext uri="{FF2B5EF4-FFF2-40B4-BE49-F238E27FC236}">
              <a16:creationId xmlns:a16="http://schemas.microsoft.com/office/drawing/2014/main" id="{13815431-BA86-48FA-A1D7-1BB0B4C0EBA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14" name="Text Box 3">
          <a:extLst>
            <a:ext uri="{FF2B5EF4-FFF2-40B4-BE49-F238E27FC236}">
              <a16:creationId xmlns:a16="http://schemas.microsoft.com/office/drawing/2014/main" id="{13F099DC-8FFC-4BE4-8030-A1776B9FF06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15" name="Text Box 4">
          <a:extLst>
            <a:ext uri="{FF2B5EF4-FFF2-40B4-BE49-F238E27FC236}">
              <a16:creationId xmlns:a16="http://schemas.microsoft.com/office/drawing/2014/main" id="{EE576E57-5E51-4F13-B489-7F37B3B0F4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16" name="Text Box 3">
          <a:extLst>
            <a:ext uri="{FF2B5EF4-FFF2-40B4-BE49-F238E27FC236}">
              <a16:creationId xmlns:a16="http://schemas.microsoft.com/office/drawing/2014/main" id="{A8E535A6-C9FC-4A3B-87AA-E9327CA9F3D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17" name="Text Box 4">
          <a:extLst>
            <a:ext uri="{FF2B5EF4-FFF2-40B4-BE49-F238E27FC236}">
              <a16:creationId xmlns:a16="http://schemas.microsoft.com/office/drawing/2014/main" id="{8B9273E5-3D38-4F7D-9EF4-D1823CA07B2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18" name="Text Box 3">
          <a:extLst>
            <a:ext uri="{FF2B5EF4-FFF2-40B4-BE49-F238E27FC236}">
              <a16:creationId xmlns:a16="http://schemas.microsoft.com/office/drawing/2014/main" id="{80CCD4FD-6AC2-4241-B585-4D4F7F54350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19" name="Text Box 4">
          <a:extLst>
            <a:ext uri="{FF2B5EF4-FFF2-40B4-BE49-F238E27FC236}">
              <a16:creationId xmlns:a16="http://schemas.microsoft.com/office/drawing/2014/main" id="{2DBB47AC-F1B1-4569-9BBF-E4AB981CABB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20" name="Text Box 3">
          <a:extLst>
            <a:ext uri="{FF2B5EF4-FFF2-40B4-BE49-F238E27FC236}">
              <a16:creationId xmlns:a16="http://schemas.microsoft.com/office/drawing/2014/main" id="{1A3DB3A9-4F6E-4FA7-9B8B-9AEF70E4A98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21" name="Text Box 4">
          <a:extLst>
            <a:ext uri="{FF2B5EF4-FFF2-40B4-BE49-F238E27FC236}">
              <a16:creationId xmlns:a16="http://schemas.microsoft.com/office/drawing/2014/main" id="{40379A93-5CD6-40A0-B1C7-28087F9A932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22" name="Text Box 3">
          <a:extLst>
            <a:ext uri="{FF2B5EF4-FFF2-40B4-BE49-F238E27FC236}">
              <a16:creationId xmlns:a16="http://schemas.microsoft.com/office/drawing/2014/main" id="{A1965C27-8A6D-4466-9A7B-F7A506AAAD0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23" name="Text Box 4">
          <a:extLst>
            <a:ext uri="{FF2B5EF4-FFF2-40B4-BE49-F238E27FC236}">
              <a16:creationId xmlns:a16="http://schemas.microsoft.com/office/drawing/2014/main" id="{86FC5C28-1B89-48B9-9996-788C891A395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24" name="Text Box 3">
          <a:extLst>
            <a:ext uri="{FF2B5EF4-FFF2-40B4-BE49-F238E27FC236}">
              <a16:creationId xmlns:a16="http://schemas.microsoft.com/office/drawing/2014/main" id="{DD175AA9-21EC-41D1-B2E9-F5F8917998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25" name="Text Box 4">
          <a:extLst>
            <a:ext uri="{FF2B5EF4-FFF2-40B4-BE49-F238E27FC236}">
              <a16:creationId xmlns:a16="http://schemas.microsoft.com/office/drawing/2014/main" id="{3D5756D5-206F-4FC0-B17D-0E21D87FB8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026" name="Text Box 3">
          <a:extLst>
            <a:ext uri="{FF2B5EF4-FFF2-40B4-BE49-F238E27FC236}">
              <a16:creationId xmlns:a16="http://schemas.microsoft.com/office/drawing/2014/main" id="{97D1D645-2C44-41AE-BA00-023ADCA93AFC}"/>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027" name="Text Box 4">
          <a:extLst>
            <a:ext uri="{FF2B5EF4-FFF2-40B4-BE49-F238E27FC236}">
              <a16:creationId xmlns:a16="http://schemas.microsoft.com/office/drawing/2014/main" id="{7D9F882B-892B-45EB-9321-76030A851CCF}"/>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28" name="Text Box 3">
          <a:extLst>
            <a:ext uri="{FF2B5EF4-FFF2-40B4-BE49-F238E27FC236}">
              <a16:creationId xmlns:a16="http://schemas.microsoft.com/office/drawing/2014/main" id="{2AEEB4A1-15F0-4338-BD4F-E2CF6347AD1B}"/>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29" name="Text Box 4">
          <a:extLst>
            <a:ext uri="{FF2B5EF4-FFF2-40B4-BE49-F238E27FC236}">
              <a16:creationId xmlns:a16="http://schemas.microsoft.com/office/drawing/2014/main" id="{CBEF708A-AA36-4FEC-9E47-1B3223BE4D8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30" name="Text Box 3">
          <a:extLst>
            <a:ext uri="{FF2B5EF4-FFF2-40B4-BE49-F238E27FC236}">
              <a16:creationId xmlns:a16="http://schemas.microsoft.com/office/drawing/2014/main" id="{3EA9E033-D682-4C92-9BE6-E8860F7A53B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31" name="Text Box 4">
          <a:extLst>
            <a:ext uri="{FF2B5EF4-FFF2-40B4-BE49-F238E27FC236}">
              <a16:creationId xmlns:a16="http://schemas.microsoft.com/office/drawing/2014/main" id="{FDB23CA6-E799-49A0-9B8B-106B14F52F0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32" name="Text Box 3">
          <a:extLst>
            <a:ext uri="{FF2B5EF4-FFF2-40B4-BE49-F238E27FC236}">
              <a16:creationId xmlns:a16="http://schemas.microsoft.com/office/drawing/2014/main" id="{0F9A72D6-A5ED-4759-B0BF-DF9BCF73D5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33" name="Text Box 4">
          <a:extLst>
            <a:ext uri="{FF2B5EF4-FFF2-40B4-BE49-F238E27FC236}">
              <a16:creationId xmlns:a16="http://schemas.microsoft.com/office/drawing/2014/main" id="{B1803477-499F-41CA-A140-4966EA6FD3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34" name="Text Box 3">
          <a:extLst>
            <a:ext uri="{FF2B5EF4-FFF2-40B4-BE49-F238E27FC236}">
              <a16:creationId xmlns:a16="http://schemas.microsoft.com/office/drawing/2014/main" id="{6E5C856F-727D-4FC1-B82F-D71F44F71BE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35" name="Text Box 4">
          <a:extLst>
            <a:ext uri="{FF2B5EF4-FFF2-40B4-BE49-F238E27FC236}">
              <a16:creationId xmlns:a16="http://schemas.microsoft.com/office/drawing/2014/main" id="{D3AFBED3-283B-41CA-8EC2-9D91140CE82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36" name="Text Box 3">
          <a:extLst>
            <a:ext uri="{FF2B5EF4-FFF2-40B4-BE49-F238E27FC236}">
              <a16:creationId xmlns:a16="http://schemas.microsoft.com/office/drawing/2014/main" id="{E3E59BE7-360C-4AC5-B340-41465146AF8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37" name="Text Box 4">
          <a:extLst>
            <a:ext uri="{FF2B5EF4-FFF2-40B4-BE49-F238E27FC236}">
              <a16:creationId xmlns:a16="http://schemas.microsoft.com/office/drawing/2014/main" id="{FF18BDCF-2637-4227-A91A-DD9B8A9B530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38" name="Text Box 3">
          <a:extLst>
            <a:ext uri="{FF2B5EF4-FFF2-40B4-BE49-F238E27FC236}">
              <a16:creationId xmlns:a16="http://schemas.microsoft.com/office/drawing/2014/main" id="{229FA96E-1ED7-4484-8A52-BA22E1171FD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39" name="Text Box 4">
          <a:extLst>
            <a:ext uri="{FF2B5EF4-FFF2-40B4-BE49-F238E27FC236}">
              <a16:creationId xmlns:a16="http://schemas.microsoft.com/office/drawing/2014/main" id="{A63B20BA-ED5C-4DEC-A895-641E280295D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40" name="Text Box 3">
          <a:extLst>
            <a:ext uri="{FF2B5EF4-FFF2-40B4-BE49-F238E27FC236}">
              <a16:creationId xmlns:a16="http://schemas.microsoft.com/office/drawing/2014/main" id="{A8782412-1ED3-4A6F-9B18-816AE1C47D9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41" name="Text Box 4">
          <a:extLst>
            <a:ext uri="{FF2B5EF4-FFF2-40B4-BE49-F238E27FC236}">
              <a16:creationId xmlns:a16="http://schemas.microsoft.com/office/drawing/2014/main" id="{58264BFA-F45D-4FDA-94CA-A61F9D189F7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42" name="Text Box 3">
          <a:extLst>
            <a:ext uri="{FF2B5EF4-FFF2-40B4-BE49-F238E27FC236}">
              <a16:creationId xmlns:a16="http://schemas.microsoft.com/office/drawing/2014/main" id="{EA0FA0BB-7B20-4C97-9A3A-0F0C676CBF9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43" name="Text Box 4">
          <a:extLst>
            <a:ext uri="{FF2B5EF4-FFF2-40B4-BE49-F238E27FC236}">
              <a16:creationId xmlns:a16="http://schemas.microsoft.com/office/drawing/2014/main" id="{AE4B52E3-6375-4E69-835F-CA4B3961B16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44" name="Text Box 3">
          <a:extLst>
            <a:ext uri="{FF2B5EF4-FFF2-40B4-BE49-F238E27FC236}">
              <a16:creationId xmlns:a16="http://schemas.microsoft.com/office/drawing/2014/main" id="{CC64F98B-4758-4463-9786-64AC9B108F0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45" name="Text Box 4">
          <a:extLst>
            <a:ext uri="{FF2B5EF4-FFF2-40B4-BE49-F238E27FC236}">
              <a16:creationId xmlns:a16="http://schemas.microsoft.com/office/drawing/2014/main" id="{AA7F7244-CA9A-4F67-81FF-8A5DDDFF1DA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46" name="Text Box 3">
          <a:extLst>
            <a:ext uri="{FF2B5EF4-FFF2-40B4-BE49-F238E27FC236}">
              <a16:creationId xmlns:a16="http://schemas.microsoft.com/office/drawing/2014/main" id="{584A2BE1-A6A4-47CA-B829-A1A00976AAC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47" name="Text Box 4">
          <a:extLst>
            <a:ext uri="{FF2B5EF4-FFF2-40B4-BE49-F238E27FC236}">
              <a16:creationId xmlns:a16="http://schemas.microsoft.com/office/drawing/2014/main" id="{A734AFB1-3847-46C2-A4F3-2CD265ED15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48" name="Text Box 3">
          <a:extLst>
            <a:ext uri="{FF2B5EF4-FFF2-40B4-BE49-F238E27FC236}">
              <a16:creationId xmlns:a16="http://schemas.microsoft.com/office/drawing/2014/main" id="{917BE748-A2CB-4BB7-877B-F4630FC4360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49" name="Text Box 4">
          <a:extLst>
            <a:ext uri="{FF2B5EF4-FFF2-40B4-BE49-F238E27FC236}">
              <a16:creationId xmlns:a16="http://schemas.microsoft.com/office/drawing/2014/main" id="{29B642EC-A9EF-42DF-9AB6-C40D3549BB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0" name="Text Box 3">
          <a:extLst>
            <a:ext uri="{FF2B5EF4-FFF2-40B4-BE49-F238E27FC236}">
              <a16:creationId xmlns:a16="http://schemas.microsoft.com/office/drawing/2014/main" id="{772804FC-9E3D-463C-B646-111770498EA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51" name="Text Box 4">
          <a:extLst>
            <a:ext uri="{FF2B5EF4-FFF2-40B4-BE49-F238E27FC236}">
              <a16:creationId xmlns:a16="http://schemas.microsoft.com/office/drawing/2014/main" id="{28AD35AC-8276-4D4E-90E3-D2C8636A8CE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2" name="Text Box 3">
          <a:extLst>
            <a:ext uri="{FF2B5EF4-FFF2-40B4-BE49-F238E27FC236}">
              <a16:creationId xmlns:a16="http://schemas.microsoft.com/office/drawing/2014/main" id="{710EC706-B28F-4009-906C-324E256EC34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53" name="Text Box 4">
          <a:extLst>
            <a:ext uri="{FF2B5EF4-FFF2-40B4-BE49-F238E27FC236}">
              <a16:creationId xmlns:a16="http://schemas.microsoft.com/office/drawing/2014/main" id="{6E6DEDC6-5FEC-43CD-A704-6E5FC662D7A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4" name="Text Box 3">
          <a:extLst>
            <a:ext uri="{FF2B5EF4-FFF2-40B4-BE49-F238E27FC236}">
              <a16:creationId xmlns:a16="http://schemas.microsoft.com/office/drawing/2014/main" id="{78752F60-BDAC-47AF-8AFC-06CBC392E7C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55" name="Text Box 4">
          <a:extLst>
            <a:ext uri="{FF2B5EF4-FFF2-40B4-BE49-F238E27FC236}">
              <a16:creationId xmlns:a16="http://schemas.microsoft.com/office/drawing/2014/main" id="{9152C285-0FBF-4E53-8364-BCD6F22BB61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6" name="Text Box 3">
          <a:extLst>
            <a:ext uri="{FF2B5EF4-FFF2-40B4-BE49-F238E27FC236}">
              <a16:creationId xmlns:a16="http://schemas.microsoft.com/office/drawing/2014/main" id="{FF31F7B7-4556-4F9D-8B5C-D8A15981186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57" name="Text Box 4">
          <a:extLst>
            <a:ext uri="{FF2B5EF4-FFF2-40B4-BE49-F238E27FC236}">
              <a16:creationId xmlns:a16="http://schemas.microsoft.com/office/drawing/2014/main" id="{9D104F9C-4986-49C6-8582-8C46EB9382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058" name="Text Box 3">
          <a:extLst>
            <a:ext uri="{FF2B5EF4-FFF2-40B4-BE49-F238E27FC236}">
              <a16:creationId xmlns:a16="http://schemas.microsoft.com/office/drawing/2014/main" id="{F11E92E9-6893-4659-AE04-2365EBE02A9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059" name="Text Box 4">
          <a:extLst>
            <a:ext uri="{FF2B5EF4-FFF2-40B4-BE49-F238E27FC236}">
              <a16:creationId xmlns:a16="http://schemas.microsoft.com/office/drawing/2014/main" id="{45F37FF8-CC9E-4C10-B4A7-F40DA5C0950A}"/>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60" name="Text Box 3">
          <a:extLst>
            <a:ext uri="{FF2B5EF4-FFF2-40B4-BE49-F238E27FC236}">
              <a16:creationId xmlns:a16="http://schemas.microsoft.com/office/drawing/2014/main" id="{444D88BA-2D23-4651-9DEB-38F77CF1DAE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61" name="Text Box 4">
          <a:extLst>
            <a:ext uri="{FF2B5EF4-FFF2-40B4-BE49-F238E27FC236}">
              <a16:creationId xmlns:a16="http://schemas.microsoft.com/office/drawing/2014/main" id="{AF5F7A46-1F65-4AE8-AD37-EF5BE4B04E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62" name="Text Box 3">
          <a:extLst>
            <a:ext uri="{FF2B5EF4-FFF2-40B4-BE49-F238E27FC236}">
              <a16:creationId xmlns:a16="http://schemas.microsoft.com/office/drawing/2014/main" id="{E62E95D9-AA43-454C-AD47-0D9E20E39B9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63" name="Text Box 4">
          <a:extLst>
            <a:ext uri="{FF2B5EF4-FFF2-40B4-BE49-F238E27FC236}">
              <a16:creationId xmlns:a16="http://schemas.microsoft.com/office/drawing/2014/main" id="{F046B6B8-B116-4B47-85B7-E93AE6610A5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64" name="Text Box 3">
          <a:extLst>
            <a:ext uri="{FF2B5EF4-FFF2-40B4-BE49-F238E27FC236}">
              <a16:creationId xmlns:a16="http://schemas.microsoft.com/office/drawing/2014/main" id="{CDDFB575-87EE-4A35-B966-ECA039FCE4E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65" name="Text Box 4">
          <a:extLst>
            <a:ext uri="{FF2B5EF4-FFF2-40B4-BE49-F238E27FC236}">
              <a16:creationId xmlns:a16="http://schemas.microsoft.com/office/drawing/2014/main" id="{58AD8D79-C753-4C89-8C96-9D71D44152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66" name="Text Box 3">
          <a:extLst>
            <a:ext uri="{FF2B5EF4-FFF2-40B4-BE49-F238E27FC236}">
              <a16:creationId xmlns:a16="http://schemas.microsoft.com/office/drawing/2014/main" id="{4B6E562E-2051-4B7C-9F70-87DF6DB037D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67" name="Text Box 4">
          <a:extLst>
            <a:ext uri="{FF2B5EF4-FFF2-40B4-BE49-F238E27FC236}">
              <a16:creationId xmlns:a16="http://schemas.microsoft.com/office/drawing/2014/main" id="{74DB29F9-BAF0-40B5-8CD4-F6821DA4FDA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68" name="Text Box 3">
          <a:extLst>
            <a:ext uri="{FF2B5EF4-FFF2-40B4-BE49-F238E27FC236}">
              <a16:creationId xmlns:a16="http://schemas.microsoft.com/office/drawing/2014/main" id="{0CA6723E-5F0E-4407-AA99-E884A5682D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69" name="Text Box 4">
          <a:extLst>
            <a:ext uri="{FF2B5EF4-FFF2-40B4-BE49-F238E27FC236}">
              <a16:creationId xmlns:a16="http://schemas.microsoft.com/office/drawing/2014/main" id="{1AC14FE1-906D-4098-8FF0-EF56E92D57A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70" name="Text Box 3">
          <a:extLst>
            <a:ext uri="{FF2B5EF4-FFF2-40B4-BE49-F238E27FC236}">
              <a16:creationId xmlns:a16="http://schemas.microsoft.com/office/drawing/2014/main" id="{6D4601B4-8BAD-4EC0-9BCA-11F90EF02FC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71" name="Text Box 4">
          <a:extLst>
            <a:ext uri="{FF2B5EF4-FFF2-40B4-BE49-F238E27FC236}">
              <a16:creationId xmlns:a16="http://schemas.microsoft.com/office/drawing/2014/main" id="{0DB6F779-99AD-4E78-9387-62FFEA9E3E7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72" name="Text Box 3">
          <a:extLst>
            <a:ext uri="{FF2B5EF4-FFF2-40B4-BE49-F238E27FC236}">
              <a16:creationId xmlns:a16="http://schemas.microsoft.com/office/drawing/2014/main" id="{369C1D8D-B21B-4244-8480-5AC6B45FBEF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73" name="Text Box 4">
          <a:extLst>
            <a:ext uri="{FF2B5EF4-FFF2-40B4-BE49-F238E27FC236}">
              <a16:creationId xmlns:a16="http://schemas.microsoft.com/office/drawing/2014/main" id="{E9ED779E-D976-4512-8CD0-7D83B31E94D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74" name="Text Box 3">
          <a:extLst>
            <a:ext uri="{FF2B5EF4-FFF2-40B4-BE49-F238E27FC236}">
              <a16:creationId xmlns:a16="http://schemas.microsoft.com/office/drawing/2014/main" id="{FDAC1312-08C4-4D39-9933-E43D8DE9A37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75" name="Text Box 4">
          <a:extLst>
            <a:ext uri="{FF2B5EF4-FFF2-40B4-BE49-F238E27FC236}">
              <a16:creationId xmlns:a16="http://schemas.microsoft.com/office/drawing/2014/main" id="{976AAEC7-D1B5-40A1-AAEE-04FE2075CAB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76" name="Text Box 3">
          <a:extLst>
            <a:ext uri="{FF2B5EF4-FFF2-40B4-BE49-F238E27FC236}">
              <a16:creationId xmlns:a16="http://schemas.microsoft.com/office/drawing/2014/main" id="{9A10B513-AE31-4F3F-9210-D10A53C28E6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77" name="Text Box 4">
          <a:extLst>
            <a:ext uri="{FF2B5EF4-FFF2-40B4-BE49-F238E27FC236}">
              <a16:creationId xmlns:a16="http://schemas.microsoft.com/office/drawing/2014/main" id="{A3F07B71-2807-42E6-A917-ADC01E76F90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78" name="Text Box 3">
          <a:extLst>
            <a:ext uri="{FF2B5EF4-FFF2-40B4-BE49-F238E27FC236}">
              <a16:creationId xmlns:a16="http://schemas.microsoft.com/office/drawing/2014/main" id="{26FDAF38-2610-4BD4-8908-85542D6E28B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79" name="Text Box 4">
          <a:extLst>
            <a:ext uri="{FF2B5EF4-FFF2-40B4-BE49-F238E27FC236}">
              <a16:creationId xmlns:a16="http://schemas.microsoft.com/office/drawing/2014/main" id="{2D4CF778-FEF7-45F4-A91A-4FD74332B64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80" name="Text Box 3">
          <a:extLst>
            <a:ext uri="{FF2B5EF4-FFF2-40B4-BE49-F238E27FC236}">
              <a16:creationId xmlns:a16="http://schemas.microsoft.com/office/drawing/2014/main" id="{6736BD02-9538-4770-8DC8-C185FCF3DCE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81" name="Text Box 4">
          <a:extLst>
            <a:ext uri="{FF2B5EF4-FFF2-40B4-BE49-F238E27FC236}">
              <a16:creationId xmlns:a16="http://schemas.microsoft.com/office/drawing/2014/main" id="{24232225-F8AF-46A2-AF0D-4443667FF35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82" name="Text Box 3">
          <a:extLst>
            <a:ext uri="{FF2B5EF4-FFF2-40B4-BE49-F238E27FC236}">
              <a16:creationId xmlns:a16="http://schemas.microsoft.com/office/drawing/2014/main" id="{E6133379-7D0F-461F-AE80-71E30D7AAC3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83" name="Text Box 4">
          <a:extLst>
            <a:ext uri="{FF2B5EF4-FFF2-40B4-BE49-F238E27FC236}">
              <a16:creationId xmlns:a16="http://schemas.microsoft.com/office/drawing/2014/main" id="{BF8B8C3A-E370-42C4-80FB-470F28770E7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84" name="Text Box 3">
          <a:extLst>
            <a:ext uri="{FF2B5EF4-FFF2-40B4-BE49-F238E27FC236}">
              <a16:creationId xmlns:a16="http://schemas.microsoft.com/office/drawing/2014/main" id="{7446E49F-B573-4DBC-A019-8F1436BC990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85" name="Text Box 4">
          <a:extLst>
            <a:ext uri="{FF2B5EF4-FFF2-40B4-BE49-F238E27FC236}">
              <a16:creationId xmlns:a16="http://schemas.microsoft.com/office/drawing/2014/main" id="{06F2FA0D-2DD2-48A3-9648-D6BABE1F70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86" name="Text Box 3">
          <a:extLst>
            <a:ext uri="{FF2B5EF4-FFF2-40B4-BE49-F238E27FC236}">
              <a16:creationId xmlns:a16="http://schemas.microsoft.com/office/drawing/2014/main" id="{3A1AD107-E339-4374-B29D-6DA757FD1DC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87" name="Text Box 4">
          <a:extLst>
            <a:ext uri="{FF2B5EF4-FFF2-40B4-BE49-F238E27FC236}">
              <a16:creationId xmlns:a16="http://schemas.microsoft.com/office/drawing/2014/main" id="{E296500A-1B3F-4457-B17C-E0C4B94C0A1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88" name="Text Box 3">
          <a:extLst>
            <a:ext uri="{FF2B5EF4-FFF2-40B4-BE49-F238E27FC236}">
              <a16:creationId xmlns:a16="http://schemas.microsoft.com/office/drawing/2014/main" id="{2B02A1E3-ECF1-4F53-A9D6-112C2D2CE1E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89" name="Text Box 4">
          <a:extLst>
            <a:ext uri="{FF2B5EF4-FFF2-40B4-BE49-F238E27FC236}">
              <a16:creationId xmlns:a16="http://schemas.microsoft.com/office/drawing/2014/main" id="{FCC3E531-1D85-4FFC-917E-4D2B159891F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90" name="Text Box 3">
          <a:extLst>
            <a:ext uri="{FF2B5EF4-FFF2-40B4-BE49-F238E27FC236}">
              <a16:creationId xmlns:a16="http://schemas.microsoft.com/office/drawing/2014/main" id="{E1E6A454-2890-4CAC-A704-37CBD31626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91" name="Text Box 4">
          <a:extLst>
            <a:ext uri="{FF2B5EF4-FFF2-40B4-BE49-F238E27FC236}">
              <a16:creationId xmlns:a16="http://schemas.microsoft.com/office/drawing/2014/main" id="{1CC8280D-677C-4119-81A2-47720022ECC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2" name="Text Box 3">
          <a:extLst>
            <a:ext uri="{FF2B5EF4-FFF2-40B4-BE49-F238E27FC236}">
              <a16:creationId xmlns:a16="http://schemas.microsoft.com/office/drawing/2014/main" id="{3F0AA0D9-D3F9-427A-BE10-A18F518C098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93" name="Text Box 4">
          <a:extLst>
            <a:ext uri="{FF2B5EF4-FFF2-40B4-BE49-F238E27FC236}">
              <a16:creationId xmlns:a16="http://schemas.microsoft.com/office/drawing/2014/main" id="{2C4EEC9B-C437-4E8F-B413-E5CA246E8CE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4" name="Text Box 3">
          <a:extLst>
            <a:ext uri="{FF2B5EF4-FFF2-40B4-BE49-F238E27FC236}">
              <a16:creationId xmlns:a16="http://schemas.microsoft.com/office/drawing/2014/main" id="{402E13CA-13CE-46AD-AB08-940AD3E89CB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95" name="Text Box 4">
          <a:extLst>
            <a:ext uri="{FF2B5EF4-FFF2-40B4-BE49-F238E27FC236}">
              <a16:creationId xmlns:a16="http://schemas.microsoft.com/office/drawing/2014/main" id="{10AE354F-4909-4BF0-A390-299F036E4E4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6" name="Text Box 3">
          <a:extLst>
            <a:ext uri="{FF2B5EF4-FFF2-40B4-BE49-F238E27FC236}">
              <a16:creationId xmlns:a16="http://schemas.microsoft.com/office/drawing/2014/main" id="{77117B7D-E6E9-44C3-A20F-CF5E3C4367A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97" name="Text Box 4">
          <a:extLst>
            <a:ext uri="{FF2B5EF4-FFF2-40B4-BE49-F238E27FC236}">
              <a16:creationId xmlns:a16="http://schemas.microsoft.com/office/drawing/2014/main" id="{BA2CCFCA-DC0C-4ABE-AB1C-EC4A4A4A8AE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8" name="Text Box 3">
          <a:extLst>
            <a:ext uri="{FF2B5EF4-FFF2-40B4-BE49-F238E27FC236}">
              <a16:creationId xmlns:a16="http://schemas.microsoft.com/office/drawing/2014/main" id="{9338E995-8E29-4D69-B39C-25E616CADB3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99" name="Text Box 4">
          <a:extLst>
            <a:ext uri="{FF2B5EF4-FFF2-40B4-BE49-F238E27FC236}">
              <a16:creationId xmlns:a16="http://schemas.microsoft.com/office/drawing/2014/main" id="{CB00F02C-7894-4C11-9A94-D6259F845AD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00" name="Text Box 3">
          <a:extLst>
            <a:ext uri="{FF2B5EF4-FFF2-40B4-BE49-F238E27FC236}">
              <a16:creationId xmlns:a16="http://schemas.microsoft.com/office/drawing/2014/main" id="{860E8D08-0AD7-45EF-885B-5A7D3900F26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01" name="Text Box 4">
          <a:extLst>
            <a:ext uri="{FF2B5EF4-FFF2-40B4-BE49-F238E27FC236}">
              <a16:creationId xmlns:a16="http://schemas.microsoft.com/office/drawing/2014/main" id="{D28D4DB8-6B97-478B-B65A-4DE7AF133EA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102" name="Text Box 3">
          <a:extLst>
            <a:ext uri="{FF2B5EF4-FFF2-40B4-BE49-F238E27FC236}">
              <a16:creationId xmlns:a16="http://schemas.microsoft.com/office/drawing/2014/main" id="{302ECE02-D917-4BEC-BAB5-907008E572E2}"/>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103" name="Text Box 3">
          <a:extLst>
            <a:ext uri="{FF2B5EF4-FFF2-40B4-BE49-F238E27FC236}">
              <a16:creationId xmlns:a16="http://schemas.microsoft.com/office/drawing/2014/main" id="{231707BB-774F-4137-A8F1-EEF9D22E3BB6}"/>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104" name="Text Box 4">
          <a:extLst>
            <a:ext uri="{FF2B5EF4-FFF2-40B4-BE49-F238E27FC236}">
              <a16:creationId xmlns:a16="http://schemas.microsoft.com/office/drawing/2014/main" id="{2396F0B7-626F-4EDC-BA6E-02A7DDAC3B2D}"/>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05" name="Text Box 3">
          <a:extLst>
            <a:ext uri="{FF2B5EF4-FFF2-40B4-BE49-F238E27FC236}">
              <a16:creationId xmlns:a16="http://schemas.microsoft.com/office/drawing/2014/main" id="{E685F389-A55C-4CC8-98C1-B8A6642C3E3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06" name="Text Box 4">
          <a:extLst>
            <a:ext uri="{FF2B5EF4-FFF2-40B4-BE49-F238E27FC236}">
              <a16:creationId xmlns:a16="http://schemas.microsoft.com/office/drawing/2014/main" id="{03206F40-21D0-497B-B7C6-0168983D96D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07" name="Text Box 3">
          <a:extLst>
            <a:ext uri="{FF2B5EF4-FFF2-40B4-BE49-F238E27FC236}">
              <a16:creationId xmlns:a16="http://schemas.microsoft.com/office/drawing/2014/main" id="{583E4AFA-49B8-414B-9C6A-30D38DE64A1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08" name="Text Box 4">
          <a:extLst>
            <a:ext uri="{FF2B5EF4-FFF2-40B4-BE49-F238E27FC236}">
              <a16:creationId xmlns:a16="http://schemas.microsoft.com/office/drawing/2014/main" id="{6C621407-63C1-4C68-AE1B-2BDB538D82B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09" name="Text Box 3">
          <a:extLst>
            <a:ext uri="{FF2B5EF4-FFF2-40B4-BE49-F238E27FC236}">
              <a16:creationId xmlns:a16="http://schemas.microsoft.com/office/drawing/2014/main" id="{0915A781-DC3D-4523-8DD2-1AF2092579D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10" name="Text Box 4">
          <a:extLst>
            <a:ext uri="{FF2B5EF4-FFF2-40B4-BE49-F238E27FC236}">
              <a16:creationId xmlns:a16="http://schemas.microsoft.com/office/drawing/2014/main" id="{43DD7CFF-CF92-47A5-90F2-D38C6C18157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11" name="Text Box 3">
          <a:extLst>
            <a:ext uri="{FF2B5EF4-FFF2-40B4-BE49-F238E27FC236}">
              <a16:creationId xmlns:a16="http://schemas.microsoft.com/office/drawing/2014/main" id="{645EDAD6-E5D5-4665-BC6F-2DDDBE744A1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12" name="Text Box 4">
          <a:extLst>
            <a:ext uri="{FF2B5EF4-FFF2-40B4-BE49-F238E27FC236}">
              <a16:creationId xmlns:a16="http://schemas.microsoft.com/office/drawing/2014/main" id="{D05928BB-33A1-4590-9AE5-1AD65C9E271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13" name="Text Box 3">
          <a:extLst>
            <a:ext uri="{FF2B5EF4-FFF2-40B4-BE49-F238E27FC236}">
              <a16:creationId xmlns:a16="http://schemas.microsoft.com/office/drawing/2014/main" id="{F5A1AF8D-F840-4E4F-99AD-1740F623206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14" name="Text Box 4">
          <a:extLst>
            <a:ext uri="{FF2B5EF4-FFF2-40B4-BE49-F238E27FC236}">
              <a16:creationId xmlns:a16="http://schemas.microsoft.com/office/drawing/2014/main" id="{F147820E-3505-43F6-BF72-3F6C1145489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15" name="Text Box 3">
          <a:extLst>
            <a:ext uri="{FF2B5EF4-FFF2-40B4-BE49-F238E27FC236}">
              <a16:creationId xmlns:a16="http://schemas.microsoft.com/office/drawing/2014/main" id="{C56B9C61-CC99-40E3-A83D-83507BEA406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16" name="Text Box 4">
          <a:extLst>
            <a:ext uri="{FF2B5EF4-FFF2-40B4-BE49-F238E27FC236}">
              <a16:creationId xmlns:a16="http://schemas.microsoft.com/office/drawing/2014/main" id="{3657BC3C-DC39-44AF-A455-7AEF1D03B2C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17" name="Text Box 3">
          <a:extLst>
            <a:ext uri="{FF2B5EF4-FFF2-40B4-BE49-F238E27FC236}">
              <a16:creationId xmlns:a16="http://schemas.microsoft.com/office/drawing/2014/main" id="{060BB356-C4E7-40EC-8D98-D45E659A778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18" name="Text Box 4">
          <a:extLst>
            <a:ext uri="{FF2B5EF4-FFF2-40B4-BE49-F238E27FC236}">
              <a16:creationId xmlns:a16="http://schemas.microsoft.com/office/drawing/2014/main" id="{C3963049-19DD-499D-A3BA-6C81C685478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19" name="Text Box 3">
          <a:extLst>
            <a:ext uri="{FF2B5EF4-FFF2-40B4-BE49-F238E27FC236}">
              <a16:creationId xmlns:a16="http://schemas.microsoft.com/office/drawing/2014/main" id="{E287BC67-B0F4-4341-B385-2399F0DB8B1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0" name="Text Box 4">
          <a:extLst>
            <a:ext uri="{FF2B5EF4-FFF2-40B4-BE49-F238E27FC236}">
              <a16:creationId xmlns:a16="http://schemas.microsoft.com/office/drawing/2014/main" id="{83185A0C-7359-4846-9161-B611914F6A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21" name="Text Box 3">
          <a:extLst>
            <a:ext uri="{FF2B5EF4-FFF2-40B4-BE49-F238E27FC236}">
              <a16:creationId xmlns:a16="http://schemas.microsoft.com/office/drawing/2014/main" id="{BCA65E61-0566-4AA9-91B2-51A938EAB30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2" name="Text Box 4">
          <a:extLst>
            <a:ext uri="{FF2B5EF4-FFF2-40B4-BE49-F238E27FC236}">
              <a16:creationId xmlns:a16="http://schemas.microsoft.com/office/drawing/2014/main" id="{8980E3F8-1F03-419C-BEE2-5185063357C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23" name="Text Box 3">
          <a:extLst>
            <a:ext uri="{FF2B5EF4-FFF2-40B4-BE49-F238E27FC236}">
              <a16:creationId xmlns:a16="http://schemas.microsoft.com/office/drawing/2014/main" id="{18F7BC2E-B965-4B76-A3FC-9C400F00B08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4" name="Text Box 4">
          <a:extLst>
            <a:ext uri="{FF2B5EF4-FFF2-40B4-BE49-F238E27FC236}">
              <a16:creationId xmlns:a16="http://schemas.microsoft.com/office/drawing/2014/main" id="{D3FEA46C-AF63-4AAF-8B1D-274BE5A5296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25" name="Text Box 3">
          <a:extLst>
            <a:ext uri="{FF2B5EF4-FFF2-40B4-BE49-F238E27FC236}">
              <a16:creationId xmlns:a16="http://schemas.microsoft.com/office/drawing/2014/main" id="{3B3C9169-5936-4420-9E72-58656A288F5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26" name="Text Box 4">
          <a:extLst>
            <a:ext uri="{FF2B5EF4-FFF2-40B4-BE49-F238E27FC236}">
              <a16:creationId xmlns:a16="http://schemas.microsoft.com/office/drawing/2014/main" id="{F3DD360A-36E9-4F7D-B1A4-97117847454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27" name="Text Box 3">
          <a:extLst>
            <a:ext uri="{FF2B5EF4-FFF2-40B4-BE49-F238E27FC236}">
              <a16:creationId xmlns:a16="http://schemas.microsoft.com/office/drawing/2014/main" id="{086B58AC-78E2-41A1-A431-3CF10A8E262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8" name="Text Box 4">
          <a:extLst>
            <a:ext uri="{FF2B5EF4-FFF2-40B4-BE49-F238E27FC236}">
              <a16:creationId xmlns:a16="http://schemas.microsoft.com/office/drawing/2014/main" id="{BFE3C0B1-49E0-4586-ACDF-C78411B177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29" name="Text Box 3">
          <a:extLst>
            <a:ext uri="{FF2B5EF4-FFF2-40B4-BE49-F238E27FC236}">
              <a16:creationId xmlns:a16="http://schemas.microsoft.com/office/drawing/2014/main" id="{497DEA38-8D32-4634-83AD-E2E46E4BB49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30" name="Text Box 4">
          <a:extLst>
            <a:ext uri="{FF2B5EF4-FFF2-40B4-BE49-F238E27FC236}">
              <a16:creationId xmlns:a16="http://schemas.microsoft.com/office/drawing/2014/main" id="{74D8EDBA-7AC4-4F8E-8EA9-2BD8BEABA0E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31" name="Text Box 3">
          <a:extLst>
            <a:ext uri="{FF2B5EF4-FFF2-40B4-BE49-F238E27FC236}">
              <a16:creationId xmlns:a16="http://schemas.microsoft.com/office/drawing/2014/main" id="{6F05CBE5-78BA-4B75-90F0-18E3994A89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32" name="Text Box 4">
          <a:extLst>
            <a:ext uri="{FF2B5EF4-FFF2-40B4-BE49-F238E27FC236}">
              <a16:creationId xmlns:a16="http://schemas.microsoft.com/office/drawing/2014/main" id="{F5D8DF7D-08AB-40B9-A0D0-73EB9F094B8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33" name="Text Box 3">
          <a:extLst>
            <a:ext uri="{FF2B5EF4-FFF2-40B4-BE49-F238E27FC236}">
              <a16:creationId xmlns:a16="http://schemas.microsoft.com/office/drawing/2014/main" id="{D74CE220-4C43-499C-8274-BCDF461DC47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34" name="Text Box 4">
          <a:extLst>
            <a:ext uri="{FF2B5EF4-FFF2-40B4-BE49-F238E27FC236}">
              <a16:creationId xmlns:a16="http://schemas.microsoft.com/office/drawing/2014/main" id="{16C9C564-3CDC-4D4C-A190-C5E26A96A0C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35" name="Text Box 3">
          <a:extLst>
            <a:ext uri="{FF2B5EF4-FFF2-40B4-BE49-F238E27FC236}">
              <a16:creationId xmlns:a16="http://schemas.microsoft.com/office/drawing/2014/main" id="{AF6EECFB-92A1-4322-8114-027A7E485D2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36" name="Text Box 4">
          <a:extLst>
            <a:ext uri="{FF2B5EF4-FFF2-40B4-BE49-F238E27FC236}">
              <a16:creationId xmlns:a16="http://schemas.microsoft.com/office/drawing/2014/main" id="{CE9E9082-65CA-46EF-9F15-4E1ACF9D517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37" name="Text Box 3">
          <a:extLst>
            <a:ext uri="{FF2B5EF4-FFF2-40B4-BE49-F238E27FC236}">
              <a16:creationId xmlns:a16="http://schemas.microsoft.com/office/drawing/2014/main" id="{8BDADC3C-2B56-4E72-AD10-DDAA01E67FA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38" name="Text Box 4">
          <a:extLst>
            <a:ext uri="{FF2B5EF4-FFF2-40B4-BE49-F238E27FC236}">
              <a16:creationId xmlns:a16="http://schemas.microsoft.com/office/drawing/2014/main" id="{6C4AB101-D004-4D48-90B7-AA785B0EE47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39" name="Text Box 3">
          <a:extLst>
            <a:ext uri="{FF2B5EF4-FFF2-40B4-BE49-F238E27FC236}">
              <a16:creationId xmlns:a16="http://schemas.microsoft.com/office/drawing/2014/main" id="{5D43DF96-FA7D-4AA0-8000-42CA267BA8B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40" name="Text Box 4">
          <a:extLst>
            <a:ext uri="{FF2B5EF4-FFF2-40B4-BE49-F238E27FC236}">
              <a16:creationId xmlns:a16="http://schemas.microsoft.com/office/drawing/2014/main" id="{EFC23CED-4B03-4E1B-8A8D-97578D23394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41" name="Text Box 3">
          <a:extLst>
            <a:ext uri="{FF2B5EF4-FFF2-40B4-BE49-F238E27FC236}">
              <a16:creationId xmlns:a16="http://schemas.microsoft.com/office/drawing/2014/main" id="{81908218-2351-402D-997C-A13B8FD8D1D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42" name="Text Box 4">
          <a:extLst>
            <a:ext uri="{FF2B5EF4-FFF2-40B4-BE49-F238E27FC236}">
              <a16:creationId xmlns:a16="http://schemas.microsoft.com/office/drawing/2014/main" id="{6F335E26-0529-4E3A-A6BB-452B0DCA38C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43" name="Text Box 3">
          <a:extLst>
            <a:ext uri="{FF2B5EF4-FFF2-40B4-BE49-F238E27FC236}">
              <a16:creationId xmlns:a16="http://schemas.microsoft.com/office/drawing/2014/main" id="{993CCD29-B124-40B0-8703-6FDF3F6FA3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44" name="Text Box 4">
          <a:extLst>
            <a:ext uri="{FF2B5EF4-FFF2-40B4-BE49-F238E27FC236}">
              <a16:creationId xmlns:a16="http://schemas.microsoft.com/office/drawing/2014/main" id="{7EE90885-982D-46AA-88D4-B03E561ADA0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45" name="Text Box 3">
          <a:extLst>
            <a:ext uri="{FF2B5EF4-FFF2-40B4-BE49-F238E27FC236}">
              <a16:creationId xmlns:a16="http://schemas.microsoft.com/office/drawing/2014/main" id="{B4EDDB02-48A3-4849-8833-0EC20BD1454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46" name="Text Box 4">
          <a:extLst>
            <a:ext uri="{FF2B5EF4-FFF2-40B4-BE49-F238E27FC236}">
              <a16:creationId xmlns:a16="http://schemas.microsoft.com/office/drawing/2014/main" id="{28171663-1C19-45EE-B24A-95A86B4BAC8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47" name="Text Box 3">
          <a:extLst>
            <a:ext uri="{FF2B5EF4-FFF2-40B4-BE49-F238E27FC236}">
              <a16:creationId xmlns:a16="http://schemas.microsoft.com/office/drawing/2014/main" id="{B98548F0-4104-478A-A86E-00E94C38BA5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48" name="Text Box 4">
          <a:extLst>
            <a:ext uri="{FF2B5EF4-FFF2-40B4-BE49-F238E27FC236}">
              <a16:creationId xmlns:a16="http://schemas.microsoft.com/office/drawing/2014/main" id="{95758B80-6EE4-43AF-80E0-FDC96021806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49" name="Text Box 3">
          <a:extLst>
            <a:ext uri="{FF2B5EF4-FFF2-40B4-BE49-F238E27FC236}">
              <a16:creationId xmlns:a16="http://schemas.microsoft.com/office/drawing/2014/main" id="{1DC82754-F7DB-4508-B2B2-C081EC109FB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0" name="Text Box 4">
          <a:extLst>
            <a:ext uri="{FF2B5EF4-FFF2-40B4-BE49-F238E27FC236}">
              <a16:creationId xmlns:a16="http://schemas.microsoft.com/office/drawing/2014/main" id="{947E91B7-F78E-4A90-893B-C79EEE1787F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1" name="Text Box 3">
          <a:extLst>
            <a:ext uri="{FF2B5EF4-FFF2-40B4-BE49-F238E27FC236}">
              <a16:creationId xmlns:a16="http://schemas.microsoft.com/office/drawing/2014/main" id="{F171EA1F-1ACE-4B98-A4B6-D20D5E1A45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2" name="Text Box 4">
          <a:extLst>
            <a:ext uri="{FF2B5EF4-FFF2-40B4-BE49-F238E27FC236}">
              <a16:creationId xmlns:a16="http://schemas.microsoft.com/office/drawing/2014/main" id="{F0B6C44C-560B-459F-BB88-80B05D40DE3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3" name="Text Box 3">
          <a:extLst>
            <a:ext uri="{FF2B5EF4-FFF2-40B4-BE49-F238E27FC236}">
              <a16:creationId xmlns:a16="http://schemas.microsoft.com/office/drawing/2014/main" id="{BE5BACBA-120A-416E-8131-DF6F4C8266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4" name="Text Box 4">
          <a:extLst>
            <a:ext uri="{FF2B5EF4-FFF2-40B4-BE49-F238E27FC236}">
              <a16:creationId xmlns:a16="http://schemas.microsoft.com/office/drawing/2014/main" id="{47CBC96F-9278-4C2F-AAF4-0662D59EAE8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5" name="Text Box 3">
          <a:extLst>
            <a:ext uri="{FF2B5EF4-FFF2-40B4-BE49-F238E27FC236}">
              <a16:creationId xmlns:a16="http://schemas.microsoft.com/office/drawing/2014/main" id="{443B2401-06BC-45DE-97BC-3FA0382BE6A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6" name="Text Box 4">
          <a:extLst>
            <a:ext uri="{FF2B5EF4-FFF2-40B4-BE49-F238E27FC236}">
              <a16:creationId xmlns:a16="http://schemas.microsoft.com/office/drawing/2014/main" id="{BE6E14C9-40E1-493F-8DA5-A19C11689A2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7" name="Text Box 3">
          <a:extLst>
            <a:ext uri="{FF2B5EF4-FFF2-40B4-BE49-F238E27FC236}">
              <a16:creationId xmlns:a16="http://schemas.microsoft.com/office/drawing/2014/main" id="{F043D273-8205-422D-828C-86BF84EBE43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8" name="Text Box 4">
          <a:extLst>
            <a:ext uri="{FF2B5EF4-FFF2-40B4-BE49-F238E27FC236}">
              <a16:creationId xmlns:a16="http://schemas.microsoft.com/office/drawing/2014/main" id="{032BE5B5-1BE0-4797-A234-0C3F6BFF273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9" name="Text Box 3">
          <a:extLst>
            <a:ext uri="{FF2B5EF4-FFF2-40B4-BE49-F238E27FC236}">
              <a16:creationId xmlns:a16="http://schemas.microsoft.com/office/drawing/2014/main" id="{1AF8EB36-A86B-4406-882A-CB288B57977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60" name="Text Box 4">
          <a:extLst>
            <a:ext uri="{FF2B5EF4-FFF2-40B4-BE49-F238E27FC236}">
              <a16:creationId xmlns:a16="http://schemas.microsoft.com/office/drawing/2014/main" id="{5A387515-0578-4BF4-B128-4AB956A7520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161" name="Text Box 3">
          <a:extLst>
            <a:ext uri="{FF2B5EF4-FFF2-40B4-BE49-F238E27FC236}">
              <a16:creationId xmlns:a16="http://schemas.microsoft.com/office/drawing/2014/main" id="{F89B6352-EB28-4BF3-AAEF-3B1E793B439A}"/>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162" name="Text Box 3">
          <a:extLst>
            <a:ext uri="{FF2B5EF4-FFF2-40B4-BE49-F238E27FC236}">
              <a16:creationId xmlns:a16="http://schemas.microsoft.com/office/drawing/2014/main" id="{141584F8-E129-4E4F-BBBD-565920B2F2E3}"/>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163" name="Text Box 4">
          <a:extLst>
            <a:ext uri="{FF2B5EF4-FFF2-40B4-BE49-F238E27FC236}">
              <a16:creationId xmlns:a16="http://schemas.microsoft.com/office/drawing/2014/main" id="{F0255B4C-1B31-4616-ACFE-E4B33EF00AEE}"/>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64" name="Text Box 3">
          <a:extLst>
            <a:ext uri="{FF2B5EF4-FFF2-40B4-BE49-F238E27FC236}">
              <a16:creationId xmlns:a16="http://schemas.microsoft.com/office/drawing/2014/main" id="{575F3174-8349-4675-8C7C-47BF1D37179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65" name="Text Box 4">
          <a:extLst>
            <a:ext uri="{FF2B5EF4-FFF2-40B4-BE49-F238E27FC236}">
              <a16:creationId xmlns:a16="http://schemas.microsoft.com/office/drawing/2014/main" id="{89956287-A408-4901-A362-095892DED00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66" name="Text Box 3">
          <a:extLst>
            <a:ext uri="{FF2B5EF4-FFF2-40B4-BE49-F238E27FC236}">
              <a16:creationId xmlns:a16="http://schemas.microsoft.com/office/drawing/2014/main" id="{694C74EE-C5EE-4794-8E45-329196EEDF6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67" name="Text Box 4">
          <a:extLst>
            <a:ext uri="{FF2B5EF4-FFF2-40B4-BE49-F238E27FC236}">
              <a16:creationId xmlns:a16="http://schemas.microsoft.com/office/drawing/2014/main" id="{E46EBF88-05FF-4B7F-B695-1F18E0349FB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68" name="Text Box 3">
          <a:extLst>
            <a:ext uri="{FF2B5EF4-FFF2-40B4-BE49-F238E27FC236}">
              <a16:creationId xmlns:a16="http://schemas.microsoft.com/office/drawing/2014/main" id="{ED7F4F84-4AD2-448D-8687-D13BBAD4F24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69" name="Text Box 4">
          <a:extLst>
            <a:ext uri="{FF2B5EF4-FFF2-40B4-BE49-F238E27FC236}">
              <a16:creationId xmlns:a16="http://schemas.microsoft.com/office/drawing/2014/main" id="{405FE9A8-04C4-4B83-9EC8-2CDAD3AB093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70" name="Text Box 3">
          <a:extLst>
            <a:ext uri="{FF2B5EF4-FFF2-40B4-BE49-F238E27FC236}">
              <a16:creationId xmlns:a16="http://schemas.microsoft.com/office/drawing/2014/main" id="{54512564-6ACD-45E6-8704-844F9FB702E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71" name="Text Box 4">
          <a:extLst>
            <a:ext uri="{FF2B5EF4-FFF2-40B4-BE49-F238E27FC236}">
              <a16:creationId xmlns:a16="http://schemas.microsoft.com/office/drawing/2014/main" id="{E821D834-86D4-484C-B03A-13ECB407FB0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72" name="Text Box 3">
          <a:extLst>
            <a:ext uri="{FF2B5EF4-FFF2-40B4-BE49-F238E27FC236}">
              <a16:creationId xmlns:a16="http://schemas.microsoft.com/office/drawing/2014/main" id="{D7010385-37A8-411C-8F8B-A8982E1A604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73" name="Text Box 4">
          <a:extLst>
            <a:ext uri="{FF2B5EF4-FFF2-40B4-BE49-F238E27FC236}">
              <a16:creationId xmlns:a16="http://schemas.microsoft.com/office/drawing/2014/main" id="{E0BDC91C-D909-4D3D-8916-91CC47B32DD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74" name="Text Box 3">
          <a:extLst>
            <a:ext uri="{FF2B5EF4-FFF2-40B4-BE49-F238E27FC236}">
              <a16:creationId xmlns:a16="http://schemas.microsoft.com/office/drawing/2014/main" id="{43175D0F-8E46-45C4-8367-591678B7356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75" name="Text Box 4">
          <a:extLst>
            <a:ext uri="{FF2B5EF4-FFF2-40B4-BE49-F238E27FC236}">
              <a16:creationId xmlns:a16="http://schemas.microsoft.com/office/drawing/2014/main" id="{357E5CFD-D6C1-4499-A6A8-6ED510260A0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76" name="Text Box 3">
          <a:extLst>
            <a:ext uri="{FF2B5EF4-FFF2-40B4-BE49-F238E27FC236}">
              <a16:creationId xmlns:a16="http://schemas.microsoft.com/office/drawing/2014/main" id="{0BE613F2-C6E3-4A5C-B536-D081D3F1739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77" name="Text Box 4">
          <a:extLst>
            <a:ext uri="{FF2B5EF4-FFF2-40B4-BE49-F238E27FC236}">
              <a16:creationId xmlns:a16="http://schemas.microsoft.com/office/drawing/2014/main" id="{1D97FE76-BF45-48F8-A5EE-FF799BF38B1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78" name="Text Box 3">
          <a:extLst>
            <a:ext uri="{FF2B5EF4-FFF2-40B4-BE49-F238E27FC236}">
              <a16:creationId xmlns:a16="http://schemas.microsoft.com/office/drawing/2014/main" id="{BC8F2619-599A-4B99-A7EA-148E3E1B983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79" name="Text Box 4">
          <a:extLst>
            <a:ext uri="{FF2B5EF4-FFF2-40B4-BE49-F238E27FC236}">
              <a16:creationId xmlns:a16="http://schemas.microsoft.com/office/drawing/2014/main" id="{A8EFB87C-B276-49F1-997F-AAF51C72D7A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80" name="Text Box 3">
          <a:extLst>
            <a:ext uri="{FF2B5EF4-FFF2-40B4-BE49-F238E27FC236}">
              <a16:creationId xmlns:a16="http://schemas.microsoft.com/office/drawing/2014/main" id="{78591D21-96C2-4EB0-8EBC-97C73BD2C09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81" name="Text Box 4">
          <a:extLst>
            <a:ext uri="{FF2B5EF4-FFF2-40B4-BE49-F238E27FC236}">
              <a16:creationId xmlns:a16="http://schemas.microsoft.com/office/drawing/2014/main" id="{DADEA595-0B59-42A2-B6E1-23E57A32399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82" name="Text Box 3">
          <a:extLst>
            <a:ext uri="{FF2B5EF4-FFF2-40B4-BE49-F238E27FC236}">
              <a16:creationId xmlns:a16="http://schemas.microsoft.com/office/drawing/2014/main" id="{5336C569-A7F4-4251-9BC5-29F9125B256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83" name="Text Box 4">
          <a:extLst>
            <a:ext uri="{FF2B5EF4-FFF2-40B4-BE49-F238E27FC236}">
              <a16:creationId xmlns:a16="http://schemas.microsoft.com/office/drawing/2014/main" id="{01B884E5-B63F-4219-B43C-47FD4A83801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84" name="Text Box 3">
          <a:extLst>
            <a:ext uri="{FF2B5EF4-FFF2-40B4-BE49-F238E27FC236}">
              <a16:creationId xmlns:a16="http://schemas.microsoft.com/office/drawing/2014/main" id="{576FA558-4075-4F7C-9F39-F65049C6DC1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85" name="Text Box 4">
          <a:extLst>
            <a:ext uri="{FF2B5EF4-FFF2-40B4-BE49-F238E27FC236}">
              <a16:creationId xmlns:a16="http://schemas.microsoft.com/office/drawing/2014/main" id="{28166755-4603-4C61-A87C-8A8D38815C9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86" name="Text Box 3">
          <a:extLst>
            <a:ext uri="{FF2B5EF4-FFF2-40B4-BE49-F238E27FC236}">
              <a16:creationId xmlns:a16="http://schemas.microsoft.com/office/drawing/2014/main" id="{DF7A949D-497C-42D3-B929-AF9D9F472E6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87" name="Text Box 4">
          <a:extLst>
            <a:ext uri="{FF2B5EF4-FFF2-40B4-BE49-F238E27FC236}">
              <a16:creationId xmlns:a16="http://schemas.microsoft.com/office/drawing/2014/main" id="{F976A35A-73B4-424C-894F-CFF16C9394B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88" name="Text Box 3">
          <a:extLst>
            <a:ext uri="{FF2B5EF4-FFF2-40B4-BE49-F238E27FC236}">
              <a16:creationId xmlns:a16="http://schemas.microsoft.com/office/drawing/2014/main" id="{D27A78C9-9FE1-4212-AAED-DD3F7286F64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89" name="Text Box 4">
          <a:extLst>
            <a:ext uri="{FF2B5EF4-FFF2-40B4-BE49-F238E27FC236}">
              <a16:creationId xmlns:a16="http://schemas.microsoft.com/office/drawing/2014/main" id="{33695E49-274A-49D2-BACE-7E386705ED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90" name="Text Box 3">
          <a:extLst>
            <a:ext uri="{FF2B5EF4-FFF2-40B4-BE49-F238E27FC236}">
              <a16:creationId xmlns:a16="http://schemas.microsoft.com/office/drawing/2014/main" id="{3E0AC477-1E05-407E-83A6-81FA82CC64C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91" name="Text Box 4">
          <a:extLst>
            <a:ext uri="{FF2B5EF4-FFF2-40B4-BE49-F238E27FC236}">
              <a16:creationId xmlns:a16="http://schemas.microsoft.com/office/drawing/2014/main" id="{24B53DE7-1A71-4F3E-9B54-AC5D2D4E170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92" name="Text Box 3">
          <a:extLst>
            <a:ext uri="{FF2B5EF4-FFF2-40B4-BE49-F238E27FC236}">
              <a16:creationId xmlns:a16="http://schemas.microsoft.com/office/drawing/2014/main" id="{2F345F39-68EE-4AC0-A30D-E03B1017A55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93" name="Text Box 4">
          <a:extLst>
            <a:ext uri="{FF2B5EF4-FFF2-40B4-BE49-F238E27FC236}">
              <a16:creationId xmlns:a16="http://schemas.microsoft.com/office/drawing/2014/main" id="{12846831-50D9-43C7-AD49-3600CDF04AE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94" name="Text Box 3">
          <a:extLst>
            <a:ext uri="{FF2B5EF4-FFF2-40B4-BE49-F238E27FC236}">
              <a16:creationId xmlns:a16="http://schemas.microsoft.com/office/drawing/2014/main" id="{251492B2-94F0-4858-BC48-5D1F6CF0466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95" name="Text Box 4">
          <a:extLst>
            <a:ext uri="{FF2B5EF4-FFF2-40B4-BE49-F238E27FC236}">
              <a16:creationId xmlns:a16="http://schemas.microsoft.com/office/drawing/2014/main" id="{71DCBD0E-4B0C-417D-938A-AEC7EF9D0F8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96" name="Text Box 3">
          <a:extLst>
            <a:ext uri="{FF2B5EF4-FFF2-40B4-BE49-F238E27FC236}">
              <a16:creationId xmlns:a16="http://schemas.microsoft.com/office/drawing/2014/main" id="{593C1196-E42D-489F-97B5-C69AC81194F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97" name="Text Box 4">
          <a:extLst>
            <a:ext uri="{FF2B5EF4-FFF2-40B4-BE49-F238E27FC236}">
              <a16:creationId xmlns:a16="http://schemas.microsoft.com/office/drawing/2014/main" id="{0CA7E037-20E5-4645-B0F5-D7DDD9EBB72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98" name="Text Box 3">
          <a:extLst>
            <a:ext uri="{FF2B5EF4-FFF2-40B4-BE49-F238E27FC236}">
              <a16:creationId xmlns:a16="http://schemas.microsoft.com/office/drawing/2014/main" id="{3FDA8F1C-5138-4802-877D-ADCBB791FD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99" name="Text Box 4">
          <a:extLst>
            <a:ext uri="{FF2B5EF4-FFF2-40B4-BE49-F238E27FC236}">
              <a16:creationId xmlns:a16="http://schemas.microsoft.com/office/drawing/2014/main" id="{F7C6EFEA-11CD-4B29-9CA1-184F892A2E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00" name="Text Box 3">
          <a:extLst>
            <a:ext uri="{FF2B5EF4-FFF2-40B4-BE49-F238E27FC236}">
              <a16:creationId xmlns:a16="http://schemas.microsoft.com/office/drawing/2014/main" id="{BF37D030-95B8-4716-94DE-592EE81E63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01" name="Text Box 4">
          <a:extLst>
            <a:ext uri="{FF2B5EF4-FFF2-40B4-BE49-F238E27FC236}">
              <a16:creationId xmlns:a16="http://schemas.microsoft.com/office/drawing/2014/main" id="{A5A870B9-47B7-4FC8-B8D0-14158B5255E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02" name="Text Box 3">
          <a:extLst>
            <a:ext uri="{FF2B5EF4-FFF2-40B4-BE49-F238E27FC236}">
              <a16:creationId xmlns:a16="http://schemas.microsoft.com/office/drawing/2014/main" id="{4B2E520E-2852-4542-A40B-F7895DF000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03" name="Text Box 4">
          <a:extLst>
            <a:ext uri="{FF2B5EF4-FFF2-40B4-BE49-F238E27FC236}">
              <a16:creationId xmlns:a16="http://schemas.microsoft.com/office/drawing/2014/main" id="{EC9FF952-4015-4256-AAAB-7BA4B5A1F0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04" name="Text Box 3">
          <a:extLst>
            <a:ext uri="{FF2B5EF4-FFF2-40B4-BE49-F238E27FC236}">
              <a16:creationId xmlns:a16="http://schemas.microsoft.com/office/drawing/2014/main" id="{64EFFD12-6B7D-4A98-8BFB-03E785D5D9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05" name="Text Box 4">
          <a:extLst>
            <a:ext uri="{FF2B5EF4-FFF2-40B4-BE49-F238E27FC236}">
              <a16:creationId xmlns:a16="http://schemas.microsoft.com/office/drawing/2014/main" id="{E03FEA5F-53D1-42D6-9940-A4A7FD59225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06" name="Text Box 3">
          <a:extLst>
            <a:ext uri="{FF2B5EF4-FFF2-40B4-BE49-F238E27FC236}">
              <a16:creationId xmlns:a16="http://schemas.microsoft.com/office/drawing/2014/main" id="{8C347D7F-0857-4B7E-926C-46C5E7EF937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07" name="Text Box 4">
          <a:extLst>
            <a:ext uri="{FF2B5EF4-FFF2-40B4-BE49-F238E27FC236}">
              <a16:creationId xmlns:a16="http://schemas.microsoft.com/office/drawing/2014/main" id="{27A1C57A-CB10-490B-8FFC-9EE2300192C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08" name="Text Box 3">
          <a:extLst>
            <a:ext uri="{FF2B5EF4-FFF2-40B4-BE49-F238E27FC236}">
              <a16:creationId xmlns:a16="http://schemas.microsoft.com/office/drawing/2014/main" id="{0AACE7E1-A205-425A-A7CC-1DCAEBEDB50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09" name="Text Box 4">
          <a:extLst>
            <a:ext uri="{FF2B5EF4-FFF2-40B4-BE49-F238E27FC236}">
              <a16:creationId xmlns:a16="http://schemas.microsoft.com/office/drawing/2014/main" id="{0313CF8B-C05E-43F7-8A5B-78FEEF4DF40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0" name="Text Box 3">
          <a:extLst>
            <a:ext uri="{FF2B5EF4-FFF2-40B4-BE49-F238E27FC236}">
              <a16:creationId xmlns:a16="http://schemas.microsoft.com/office/drawing/2014/main" id="{3CF032CB-5212-4458-8948-02F7F089927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1" name="Text Box 4">
          <a:extLst>
            <a:ext uri="{FF2B5EF4-FFF2-40B4-BE49-F238E27FC236}">
              <a16:creationId xmlns:a16="http://schemas.microsoft.com/office/drawing/2014/main" id="{B78BAA57-9315-4DEE-BB78-4675AAFDDE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2" name="Text Box 3">
          <a:extLst>
            <a:ext uri="{FF2B5EF4-FFF2-40B4-BE49-F238E27FC236}">
              <a16:creationId xmlns:a16="http://schemas.microsoft.com/office/drawing/2014/main" id="{31531394-01A0-44E2-995E-3F4071A98A8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3" name="Text Box 4">
          <a:extLst>
            <a:ext uri="{FF2B5EF4-FFF2-40B4-BE49-F238E27FC236}">
              <a16:creationId xmlns:a16="http://schemas.microsoft.com/office/drawing/2014/main" id="{B365CD8D-6773-4BC2-92E2-91CEA1A2FCB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4" name="Text Box 3">
          <a:extLst>
            <a:ext uri="{FF2B5EF4-FFF2-40B4-BE49-F238E27FC236}">
              <a16:creationId xmlns:a16="http://schemas.microsoft.com/office/drawing/2014/main" id="{3AEAA740-1657-4ED3-A927-C7FE5BD1455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5" name="Text Box 4">
          <a:extLst>
            <a:ext uri="{FF2B5EF4-FFF2-40B4-BE49-F238E27FC236}">
              <a16:creationId xmlns:a16="http://schemas.microsoft.com/office/drawing/2014/main" id="{5C414F5E-1C37-4340-82B2-AA6F664B971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6" name="Text Box 3">
          <a:extLst>
            <a:ext uri="{FF2B5EF4-FFF2-40B4-BE49-F238E27FC236}">
              <a16:creationId xmlns:a16="http://schemas.microsoft.com/office/drawing/2014/main" id="{F17D61A0-8F15-4E31-B1EC-B321A80AF0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7" name="Text Box 4">
          <a:extLst>
            <a:ext uri="{FF2B5EF4-FFF2-40B4-BE49-F238E27FC236}">
              <a16:creationId xmlns:a16="http://schemas.microsoft.com/office/drawing/2014/main" id="{BEEAB06F-BB54-405F-AA8D-8E3637F6A9C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8" name="Text Box 3">
          <a:extLst>
            <a:ext uri="{FF2B5EF4-FFF2-40B4-BE49-F238E27FC236}">
              <a16:creationId xmlns:a16="http://schemas.microsoft.com/office/drawing/2014/main" id="{048D3876-2795-419C-82F1-9A7D0D1D677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9" name="Text Box 4">
          <a:extLst>
            <a:ext uri="{FF2B5EF4-FFF2-40B4-BE49-F238E27FC236}">
              <a16:creationId xmlns:a16="http://schemas.microsoft.com/office/drawing/2014/main" id="{30EE3546-0297-4A49-97E9-E03F8070FEF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20" name="Text Box 3">
          <a:extLst>
            <a:ext uri="{FF2B5EF4-FFF2-40B4-BE49-F238E27FC236}">
              <a16:creationId xmlns:a16="http://schemas.microsoft.com/office/drawing/2014/main" id="{B8E906A4-1139-4AE7-9C1C-775A60D811E2}"/>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21" name="Text Box 3">
          <a:extLst>
            <a:ext uri="{FF2B5EF4-FFF2-40B4-BE49-F238E27FC236}">
              <a16:creationId xmlns:a16="http://schemas.microsoft.com/office/drawing/2014/main" id="{E5B66856-F5DE-493F-8C09-950C55D66AC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22" name="Text Box 4">
          <a:extLst>
            <a:ext uri="{FF2B5EF4-FFF2-40B4-BE49-F238E27FC236}">
              <a16:creationId xmlns:a16="http://schemas.microsoft.com/office/drawing/2014/main" id="{90643364-74F1-4883-B9FE-2F5BFF1A890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23" name="Text Box 3">
          <a:extLst>
            <a:ext uri="{FF2B5EF4-FFF2-40B4-BE49-F238E27FC236}">
              <a16:creationId xmlns:a16="http://schemas.microsoft.com/office/drawing/2014/main" id="{807A0CB1-B1C8-45CB-8105-0F4A10952C9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24" name="Text Box 4">
          <a:extLst>
            <a:ext uri="{FF2B5EF4-FFF2-40B4-BE49-F238E27FC236}">
              <a16:creationId xmlns:a16="http://schemas.microsoft.com/office/drawing/2014/main" id="{CFC06648-8AE8-4348-94C8-FB07CFC216C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25" name="Text Box 3">
          <a:extLst>
            <a:ext uri="{FF2B5EF4-FFF2-40B4-BE49-F238E27FC236}">
              <a16:creationId xmlns:a16="http://schemas.microsoft.com/office/drawing/2014/main" id="{FFD223A4-27C5-4139-860B-47943577C87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26" name="Text Box 4">
          <a:extLst>
            <a:ext uri="{FF2B5EF4-FFF2-40B4-BE49-F238E27FC236}">
              <a16:creationId xmlns:a16="http://schemas.microsoft.com/office/drawing/2014/main" id="{BBB32DE9-CAB9-4250-A243-887861EEBA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27" name="Text Box 3">
          <a:extLst>
            <a:ext uri="{FF2B5EF4-FFF2-40B4-BE49-F238E27FC236}">
              <a16:creationId xmlns:a16="http://schemas.microsoft.com/office/drawing/2014/main" id="{5DABFE01-059C-49B9-B975-01A3AD9D186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28" name="Text Box 4">
          <a:extLst>
            <a:ext uri="{FF2B5EF4-FFF2-40B4-BE49-F238E27FC236}">
              <a16:creationId xmlns:a16="http://schemas.microsoft.com/office/drawing/2014/main" id="{A42AA2E9-8644-4860-8D74-222D9E8711E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29" name="Text Box 3">
          <a:extLst>
            <a:ext uri="{FF2B5EF4-FFF2-40B4-BE49-F238E27FC236}">
              <a16:creationId xmlns:a16="http://schemas.microsoft.com/office/drawing/2014/main" id="{FE9238EC-3FA8-4EB4-812F-7FEA9A8301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30" name="Text Box 4">
          <a:extLst>
            <a:ext uri="{FF2B5EF4-FFF2-40B4-BE49-F238E27FC236}">
              <a16:creationId xmlns:a16="http://schemas.microsoft.com/office/drawing/2014/main" id="{1BC80150-0016-49F2-86EB-736B0D61A22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31" name="Text Box 3">
          <a:extLst>
            <a:ext uri="{FF2B5EF4-FFF2-40B4-BE49-F238E27FC236}">
              <a16:creationId xmlns:a16="http://schemas.microsoft.com/office/drawing/2014/main" id="{B6A6449B-1D78-49B0-9602-FC5612511A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32" name="Text Box 4">
          <a:extLst>
            <a:ext uri="{FF2B5EF4-FFF2-40B4-BE49-F238E27FC236}">
              <a16:creationId xmlns:a16="http://schemas.microsoft.com/office/drawing/2014/main" id="{7C7F8B1A-CA02-4B2C-9B3A-EED2763307E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33" name="Text Box 3">
          <a:extLst>
            <a:ext uri="{FF2B5EF4-FFF2-40B4-BE49-F238E27FC236}">
              <a16:creationId xmlns:a16="http://schemas.microsoft.com/office/drawing/2014/main" id="{B803CCD4-537A-4EA7-90E9-C9CB9BA28D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34" name="Text Box 4">
          <a:extLst>
            <a:ext uri="{FF2B5EF4-FFF2-40B4-BE49-F238E27FC236}">
              <a16:creationId xmlns:a16="http://schemas.microsoft.com/office/drawing/2014/main" id="{59B12F7C-449C-4238-81C7-1AB33081783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35" name="Text Box 3">
          <a:extLst>
            <a:ext uri="{FF2B5EF4-FFF2-40B4-BE49-F238E27FC236}">
              <a16:creationId xmlns:a16="http://schemas.microsoft.com/office/drawing/2014/main" id="{254FC97A-82EE-403A-ADED-89D1EEA2B3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36" name="Text Box 4">
          <a:extLst>
            <a:ext uri="{FF2B5EF4-FFF2-40B4-BE49-F238E27FC236}">
              <a16:creationId xmlns:a16="http://schemas.microsoft.com/office/drawing/2014/main" id="{FA581639-6010-4DD1-86C7-C2D175E385A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37" name="Text Box 3">
          <a:extLst>
            <a:ext uri="{FF2B5EF4-FFF2-40B4-BE49-F238E27FC236}">
              <a16:creationId xmlns:a16="http://schemas.microsoft.com/office/drawing/2014/main" id="{A6EEF353-DB86-42C9-8CBD-EFAAC118689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38" name="Text Box 3">
          <a:extLst>
            <a:ext uri="{FF2B5EF4-FFF2-40B4-BE49-F238E27FC236}">
              <a16:creationId xmlns:a16="http://schemas.microsoft.com/office/drawing/2014/main" id="{0C3DF3D3-342C-4F05-BE94-24E7DB437D4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239" name="Text Box 4">
          <a:extLst>
            <a:ext uri="{FF2B5EF4-FFF2-40B4-BE49-F238E27FC236}">
              <a16:creationId xmlns:a16="http://schemas.microsoft.com/office/drawing/2014/main" id="{6A7A7618-368B-4D03-A0ED-988FE2C7AB96}"/>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40" name="Text Box 3">
          <a:extLst>
            <a:ext uri="{FF2B5EF4-FFF2-40B4-BE49-F238E27FC236}">
              <a16:creationId xmlns:a16="http://schemas.microsoft.com/office/drawing/2014/main" id="{EF5CC9BB-D012-4EFF-86F2-2CD5305ABD4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41" name="Text Box 4">
          <a:extLst>
            <a:ext uri="{FF2B5EF4-FFF2-40B4-BE49-F238E27FC236}">
              <a16:creationId xmlns:a16="http://schemas.microsoft.com/office/drawing/2014/main" id="{D9B880E3-A2EE-4F75-BFB7-F10D928C576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42" name="Text Box 3">
          <a:extLst>
            <a:ext uri="{FF2B5EF4-FFF2-40B4-BE49-F238E27FC236}">
              <a16:creationId xmlns:a16="http://schemas.microsoft.com/office/drawing/2014/main" id="{C4C08F01-6E70-4C02-9694-5B26493C7D1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43" name="Text Box 4">
          <a:extLst>
            <a:ext uri="{FF2B5EF4-FFF2-40B4-BE49-F238E27FC236}">
              <a16:creationId xmlns:a16="http://schemas.microsoft.com/office/drawing/2014/main" id="{B7F272AD-C9E7-405B-8938-95644669181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44" name="Text Box 3">
          <a:extLst>
            <a:ext uri="{FF2B5EF4-FFF2-40B4-BE49-F238E27FC236}">
              <a16:creationId xmlns:a16="http://schemas.microsoft.com/office/drawing/2014/main" id="{89B0D716-D8FF-4C7C-A84F-EB5F4179000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45" name="Text Box 4">
          <a:extLst>
            <a:ext uri="{FF2B5EF4-FFF2-40B4-BE49-F238E27FC236}">
              <a16:creationId xmlns:a16="http://schemas.microsoft.com/office/drawing/2014/main" id="{39FBB88E-075E-40B2-9E2B-74F6AC08BE8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46" name="Text Box 3">
          <a:extLst>
            <a:ext uri="{FF2B5EF4-FFF2-40B4-BE49-F238E27FC236}">
              <a16:creationId xmlns:a16="http://schemas.microsoft.com/office/drawing/2014/main" id="{C08EC965-EE9B-475B-B9A4-F26EFE4B81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47" name="Text Box 4">
          <a:extLst>
            <a:ext uri="{FF2B5EF4-FFF2-40B4-BE49-F238E27FC236}">
              <a16:creationId xmlns:a16="http://schemas.microsoft.com/office/drawing/2014/main" id="{A784A6D0-EE59-44E2-9DE0-4FAFC149EF0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48" name="Text Box 3">
          <a:extLst>
            <a:ext uri="{FF2B5EF4-FFF2-40B4-BE49-F238E27FC236}">
              <a16:creationId xmlns:a16="http://schemas.microsoft.com/office/drawing/2014/main" id="{6E0C7F3E-3188-4D51-9CBE-A8FF0F9F992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49" name="Text Box 4">
          <a:extLst>
            <a:ext uri="{FF2B5EF4-FFF2-40B4-BE49-F238E27FC236}">
              <a16:creationId xmlns:a16="http://schemas.microsoft.com/office/drawing/2014/main" id="{AC0D05E9-F400-455B-83E9-50EEAC1116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50" name="Text Box 3">
          <a:extLst>
            <a:ext uri="{FF2B5EF4-FFF2-40B4-BE49-F238E27FC236}">
              <a16:creationId xmlns:a16="http://schemas.microsoft.com/office/drawing/2014/main" id="{766E703F-1508-44B7-BC3D-A61DA7A8494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51" name="Text Box 4">
          <a:extLst>
            <a:ext uri="{FF2B5EF4-FFF2-40B4-BE49-F238E27FC236}">
              <a16:creationId xmlns:a16="http://schemas.microsoft.com/office/drawing/2014/main" id="{3992C12F-2388-478A-A5D3-7286DFEFC8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52" name="Text Box 3">
          <a:extLst>
            <a:ext uri="{FF2B5EF4-FFF2-40B4-BE49-F238E27FC236}">
              <a16:creationId xmlns:a16="http://schemas.microsoft.com/office/drawing/2014/main" id="{054CF1AA-4A40-488E-9F27-769CE3ACEA6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53" name="Text Box 4">
          <a:extLst>
            <a:ext uri="{FF2B5EF4-FFF2-40B4-BE49-F238E27FC236}">
              <a16:creationId xmlns:a16="http://schemas.microsoft.com/office/drawing/2014/main" id="{8C06D19C-014E-467B-87C7-9E94D53AD36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54" name="Text Box 3">
          <a:extLst>
            <a:ext uri="{FF2B5EF4-FFF2-40B4-BE49-F238E27FC236}">
              <a16:creationId xmlns:a16="http://schemas.microsoft.com/office/drawing/2014/main" id="{3B606F0E-62E1-44E3-858A-6CB4BD42BB8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55" name="Text Box 4">
          <a:extLst>
            <a:ext uri="{FF2B5EF4-FFF2-40B4-BE49-F238E27FC236}">
              <a16:creationId xmlns:a16="http://schemas.microsoft.com/office/drawing/2014/main" id="{117B4112-DD78-447C-986A-1A0876F8AC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56" name="Text Box 3">
          <a:extLst>
            <a:ext uri="{FF2B5EF4-FFF2-40B4-BE49-F238E27FC236}">
              <a16:creationId xmlns:a16="http://schemas.microsoft.com/office/drawing/2014/main" id="{4CD28BC7-2D80-47B6-A0B2-4852DAD7DBA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57" name="Text Box 4">
          <a:extLst>
            <a:ext uri="{FF2B5EF4-FFF2-40B4-BE49-F238E27FC236}">
              <a16:creationId xmlns:a16="http://schemas.microsoft.com/office/drawing/2014/main" id="{45DF2D3B-7593-49D6-9B01-820D6DA2E9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58" name="Text Box 3">
          <a:extLst>
            <a:ext uri="{FF2B5EF4-FFF2-40B4-BE49-F238E27FC236}">
              <a16:creationId xmlns:a16="http://schemas.microsoft.com/office/drawing/2014/main" id="{C44E5AC8-2DBB-4715-9C3F-7E50A23AD0F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59" name="Text Box 4">
          <a:extLst>
            <a:ext uri="{FF2B5EF4-FFF2-40B4-BE49-F238E27FC236}">
              <a16:creationId xmlns:a16="http://schemas.microsoft.com/office/drawing/2014/main" id="{67BF9FDD-A324-404F-9AB3-E11A46E2EA6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60" name="Text Box 3">
          <a:extLst>
            <a:ext uri="{FF2B5EF4-FFF2-40B4-BE49-F238E27FC236}">
              <a16:creationId xmlns:a16="http://schemas.microsoft.com/office/drawing/2014/main" id="{EBEC0A2C-EEFA-4684-B7D8-FA1BC9606C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61" name="Text Box 4">
          <a:extLst>
            <a:ext uri="{FF2B5EF4-FFF2-40B4-BE49-F238E27FC236}">
              <a16:creationId xmlns:a16="http://schemas.microsoft.com/office/drawing/2014/main" id="{9B1A6121-14AC-40B8-886B-3C66E2D508F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62" name="Text Box 3">
          <a:extLst>
            <a:ext uri="{FF2B5EF4-FFF2-40B4-BE49-F238E27FC236}">
              <a16:creationId xmlns:a16="http://schemas.microsoft.com/office/drawing/2014/main" id="{F64C735B-E9D7-4431-9EEE-B8C4E02288D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63" name="Text Box 4">
          <a:extLst>
            <a:ext uri="{FF2B5EF4-FFF2-40B4-BE49-F238E27FC236}">
              <a16:creationId xmlns:a16="http://schemas.microsoft.com/office/drawing/2014/main" id="{983F8D1C-DA8F-4B58-B18B-97F397F2210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64" name="Text Box 3">
          <a:extLst>
            <a:ext uri="{FF2B5EF4-FFF2-40B4-BE49-F238E27FC236}">
              <a16:creationId xmlns:a16="http://schemas.microsoft.com/office/drawing/2014/main" id="{0A14F178-02DA-492A-A08F-C1312C9CC0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65" name="Text Box 4">
          <a:extLst>
            <a:ext uri="{FF2B5EF4-FFF2-40B4-BE49-F238E27FC236}">
              <a16:creationId xmlns:a16="http://schemas.microsoft.com/office/drawing/2014/main" id="{9FFA315D-7A41-4C4F-980D-6A7DD35E3E6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66" name="Text Box 3">
          <a:extLst>
            <a:ext uri="{FF2B5EF4-FFF2-40B4-BE49-F238E27FC236}">
              <a16:creationId xmlns:a16="http://schemas.microsoft.com/office/drawing/2014/main" id="{3216B151-E0FA-4B7F-AF01-335499A6E9D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67" name="Text Box 4">
          <a:extLst>
            <a:ext uri="{FF2B5EF4-FFF2-40B4-BE49-F238E27FC236}">
              <a16:creationId xmlns:a16="http://schemas.microsoft.com/office/drawing/2014/main" id="{8E21FB53-928B-4028-B390-025C63D33AE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68" name="Text Box 3">
          <a:extLst>
            <a:ext uri="{FF2B5EF4-FFF2-40B4-BE49-F238E27FC236}">
              <a16:creationId xmlns:a16="http://schemas.microsoft.com/office/drawing/2014/main" id="{6267C41B-9C8C-498A-88A4-5E6624506D8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69" name="Text Box 4">
          <a:extLst>
            <a:ext uri="{FF2B5EF4-FFF2-40B4-BE49-F238E27FC236}">
              <a16:creationId xmlns:a16="http://schemas.microsoft.com/office/drawing/2014/main" id="{E91F9393-7DEB-4980-B1D0-633CE17AD58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70" name="Text Box 3">
          <a:extLst>
            <a:ext uri="{FF2B5EF4-FFF2-40B4-BE49-F238E27FC236}">
              <a16:creationId xmlns:a16="http://schemas.microsoft.com/office/drawing/2014/main" id="{FF4170D5-C084-46BA-AE3E-A3D2066B16B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71" name="Text Box 4">
          <a:extLst>
            <a:ext uri="{FF2B5EF4-FFF2-40B4-BE49-F238E27FC236}">
              <a16:creationId xmlns:a16="http://schemas.microsoft.com/office/drawing/2014/main" id="{40630769-D246-4CF9-B8F6-B50D5B4F8B7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72" name="Text Box 3">
          <a:extLst>
            <a:ext uri="{FF2B5EF4-FFF2-40B4-BE49-F238E27FC236}">
              <a16:creationId xmlns:a16="http://schemas.microsoft.com/office/drawing/2014/main" id="{059DBC13-525E-444B-87FF-0BDB32E3E15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73" name="Text Box 4">
          <a:extLst>
            <a:ext uri="{FF2B5EF4-FFF2-40B4-BE49-F238E27FC236}">
              <a16:creationId xmlns:a16="http://schemas.microsoft.com/office/drawing/2014/main" id="{0E6C920D-3C39-43DF-BAF9-99851ECF2B9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74" name="Text Box 3">
          <a:extLst>
            <a:ext uri="{FF2B5EF4-FFF2-40B4-BE49-F238E27FC236}">
              <a16:creationId xmlns:a16="http://schemas.microsoft.com/office/drawing/2014/main" id="{40B62905-4DA7-4EF9-B95F-7DB77E3D8E3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75" name="Text Box 4">
          <a:extLst>
            <a:ext uri="{FF2B5EF4-FFF2-40B4-BE49-F238E27FC236}">
              <a16:creationId xmlns:a16="http://schemas.microsoft.com/office/drawing/2014/main" id="{CB1BFF28-A9E9-41DC-8A4C-4DE9FCDCA84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76" name="Text Box 3">
          <a:extLst>
            <a:ext uri="{FF2B5EF4-FFF2-40B4-BE49-F238E27FC236}">
              <a16:creationId xmlns:a16="http://schemas.microsoft.com/office/drawing/2014/main" id="{5F0EB6C2-5E85-43FB-8778-39D4271D54C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77" name="Text Box 4">
          <a:extLst>
            <a:ext uri="{FF2B5EF4-FFF2-40B4-BE49-F238E27FC236}">
              <a16:creationId xmlns:a16="http://schemas.microsoft.com/office/drawing/2014/main" id="{ED3CE984-5662-42C4-8E90-FDD7EEEA40F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78" name="Text Box 3">
          <a:extLst>
            <a:ext uri="{FF2B5EF4-FFF2-40B4-BE49-F238E27FC236}">
              <a16:creationId xmlns:a16="http://schemas.microsoft.com/office/drawing/2014/main" id="{73BBB6F0-A048-4164-BF19-864ABA8893D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79" name="Text Box 4">
          <a:extLst>
            <a:ext uri="{FF2B5EF4-FFF2-40B4-BE49-F238E27FC236}">
              <a16:creationId xmlns:a16="http://schemas.microsoft.com/office/drawing/2014/main" id="{89BD5238-691A-47DE-8AA9-E17801C614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80" name="Text Box 3">
          <a:extLst>
            <a:ext uri="{FF2B5EF4-FFF2-40B4-BE49-F238E27FC236}">
              <a16:creationId xmlns:a16="http://schemas.microsoft.com/office/drawing/2014/main" id="{A1E14D2A-F05B-418B-9209-360C15BF9A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81" name="Text Box 4">
          <a:extLst>
            <a:ext uri="{FF2B5EF4-FFF2-40B4-BE49-F238E27FC236}">
              <a16:creationId xmlns:a16="http://schemas.microsoft.com/office/drawing/2014/main" id="{7E98959F-8A2F-405B-B9EC-10155254FC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82" name="Text Box 3">
          <a:extLst>
            <a:ext uri="{FF2B5EF4-FFF2-40B4-BE49-F238E27FC236}">
              <a16:creationId xmlns:a16="http://schemas.microsoft.com/office/drawing/2014/main" id="{12D619D6-4C1E-431D-A81A-371A267F1F0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83" name="Text Box 4">
          <a:extLst>
            <a:ext uri="{FF2B5EF4-FFF2-40B4-BE49-F238E27FC236}">
              <a16:creationId xmlns:a16="http://schemas.microsoft.com/office/drawing/2014/main" id="{8D9E326F-5AF5-4E0F-876B-7BD54367CE5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84" name="Text Box 3">
          <a:extLst>
            <a:ext uri="{FF2B5EF4-FFF2-40B4-BE49-F238E27FC236}">
              <a16:creationId xmlns:a16="http://schemas.microsoft.com/office/drawing/2014/main" id="{812F686B-7A6E-42E4-9CB2-7DE7BA42C7E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85" name="Text Box 4">
          <a:extLst>
            <a:ext uri="{FF2B5EF4-FFF2-40B4-BE49-F238E27FC236}">
              <a16:creationId xmlns:a16="http://schemas.microsoft.com/office/drawing/2014/main" id="{148590B9-2414-4375-8800-37721557477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86" name="Text Box 3">
          <a:extLst>
            <a:ext uri="{FF2B5EF4-FFF2-40B4-BE49-F238E27FC236}">
              <a16:creationId xmlns:a16="http://schemas.microsoft.com/office/drawing/2014/main" id="{76D9AC93-A6CC-4C6E-8B92-64EE679B2BC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87" name="Text Box 4">
          <a:extLst>
            <a:ext uri="{FF2B5EF4-FFF2-40B4-BE49-F238E27FC236}">
              <a16:creationId xmlns:a16="http://schemas.microsoft.com/office/drawing/2014/main" id="{2C0B2210-E469-431E-81B0-90F2E52B27D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88" name="Text Box 3">
          <a:extLst>
            <a:ext uri="{FF2B5EF4-FFF2-40B4-BE49-F238E27FC236}">
              <a16:creationId xmlns:a16="http://schemas.microsoft.com/office/drawing/2014/main" id="{9442B309-2016-4785-AA24-944D8A05741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89" name="Text Box 4">
          <a:extLst>
            <a:ext uri="{FF2B5EF4-FFF2-40B4-BE49-F238E27FC236}">
              <a16:creationId xmlns:a16="http://schemas.microsoft.com/office/drawing/2014/main" id="{AE54A0C5-965E-4F51-BA10-D1D9DABA097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90" name="Text Box 3">
          <a:extLst>
            <a:ext uri="{FF2B5EF4-FFF2-40B4-BE49-F238E27FC236}">
              <a16:creationId xmlns:a16="http://schemas.microsoft.com/office/drawing/2014/main" id="{631E1EA6-623E-48CD-9319-98C7D958808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91" name="Text Box 4">
          <a:extLst>
            <a:ext uri="{FF2B5EF4-FFF2-40B4-BE49-F238E27FC236}">
              <a16:creationId xmlns:a16="http://schemas.microsoft.com/office/drawing/2014/main" id="{C25139E8-1CF2-41C3-98E6-ED31372CE6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92" name="Text Box 3">
          <a:extLst>
            <a:ext uri="{FF2B5EF4-FFF2-40B4-BE49-F238E27FC236}">
              <a16:creationId xmlns:a16="http://schemas.microsoft.com/office/drawing/2014/main" id="{EE1920BE-9EB3-47F9-AF47-2EC099D31E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93" name="Text Box 4">
          <a:extLst>
            <a:ext uri="{FF2B5EF4-FFF2-40B4-BE49-F238E27FC236}">
              <a16:creationId xmlns:a16="http://schemas.microsoft.com/office/drawing/2014/main" id="{596BF54B-65A7-4FCF-9E90-809838C1888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94" name="Text Box 3">
          <a:extLst>
            <a:ext uri="{FF2B5EF4-FFF2-40B4-BE49-F238E27FC236}">
              <a16:creationId xmlns:a16="http://schemas.microsoft.com/office/drawing/2014/main" id="{6C5987A7-8542-4568-9705-54ACF3E7150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95" name="Text Box 4">
          <a:extLst>
            <a:ext uri="{FF2B5EF4-FFF2-40B4-BE49-F238E27FC236}">
              <a16:creationId xmlns:a16="http://schemas.microsoft.com/office/drawing/2014/main" id="{6C2223AA-86ED-4CDB-9B2A-F7CE2340F42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96" name="Text Box 3">
          <a:extLst>
            <a:ext uri="{FF2B5EF4-FFF2-40B4-BE49-F238E27FC236}">
              <a16:creationId xmlns:a16="http://schemas.microsoft.com/office/drawing/2014/main" id="{E29939C6-CFA7-406C-BFE0-ADED6570AA4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97" name="Text Box 3">
          <a:extLst>
            <a:ext uri="{FF2B5EF4-FFF2-40B4-BE49-F238E27FC236}">
              <a16:creationId xmlns:a16="http://schemas.microsoft.com/office/drawing/2014/main" id="{18E80A04-22AA-4683-91BD-19B6593629E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98" name="Text Box 4">
          <a:extLst>
            <a:ext uri="{FF2B5EF4-FFF2-40B4-BE49-F238E27FC236}">
              <a16:creationId xmlns:a16="http://schemas.microsoft.com/office/drawing/2014/main" id="{91E4DCDF-B074-4228-85ED-234A199AF98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99" name="Text Box 3">
          <a:extLst>
            <a:ext uri="{FF2B5EF4-FFF2-40B4-BE49-F238E27FC236}">
              <a16:creationId xmlns:a16="http://schemas.microsoft.com/office/drawing/2014/main" id="{BF8AF010-92CE-4E9C-8CFE-AE3A6D1CA11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0" name="Text Box 4">
          <a:extLst>
            <a:ext uri="{FF2B5EF4-FFF2-40B4-BE49-F238E27FC236}">
              <a16:creationId xmlns:a16="http://schemas.microsoft.com/office/drawing/2014/main" id="{507A5C09-7571-4ED6-8833-B1AE10F3314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1" name="Text Box 3">
          <a:extLst>
            <a:ext uri="{FF2B5EF4-FFF2-40B4-BE49-F238E27FC236}">
              <a16:creationId xmlns:a16="http://schemas.microsoft.com/office/drawing/2014/main" id="{5C052420-40E0-4D1F-B742-975D47DEF4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2" name="Text Box 4">
          <a:extLst>
            <a:ext uri="{FF2B5EF4-FFF2-40B4-BE49-F238E27FC236}">
              <a16:creationId xmlns:a16="http://schemas.microsoft.com/office/drawing/2014/main" id="{7362E48B-E7EE-453B-BD68-165E17EF701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3" name="Text Box 3">
          <a:extLst>
            <a:ext uri="{FF2B5EF4-FFF2-40B4-BE49-F238E27FC236}">
              <a16:creationId xmlns:a16="http://schemas.microsoft.com/office/drawing/2014/main" id="{631A3895-E9A1-469C-AF26-BFC3F9055FC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4" name="Text Box 4">
          <a:extLst>
            <a:ext uri="{FF2B5EF4-FFF2-40B4-BE49-F238E27FC236}">
              <a16:creationId xmlns:a16="http://schemas.microsoft.com/office/drawing/2014/main" id="{C2F58646-9BFA-4418-A4CE-C7CEDCEEBD2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5" name="Text Box 3">
          <a:extLst>
            <a:ext uri="{FF2B5EF4-FFF2-40B4-BE49-F238E27FC236}">
              <a16:creationId xmlns:a16="http://schemas.microsoft.com/office/drawing/2014/main" id="{D380CE83-74F2-4C0A-9B46-9480091910F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6" name="Text Box 4">
          <a:extLst>
            <a:ext uri="{FF2B5EF4-FFF2-40B4-BE49-F238E27FC236}">
              <a16:creationId xmlns:a16="http://schemas.microsoft.com/office/drawing/2014/main" id="{FF183A2E-ADC8-4637-BC97-EE1B40C5AA7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7" name="Text Box 3">
          <a:extLst>
            <a:ext uri="{FF2B5EF4-FFF2-40B4-BE49-F238E27FC236}">
              <a16:creationId xmlns:a16="http://schemas.microsoft.com/office/drawing/2014/main" id="{E998F364-1476-4138-8B07-E25AF428B2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8" name="Text Box 4">
          <a:extLst>
            <a:ext uri="{FF2B5EF4-FFF2-40B4-BE49-F238E27FC236}">
              <a16:creationId xmlns:a16="http://schemas.microsoft.com/office/drawing/2014/main" id="{E3926D5B-1B2F-4C24-8B1D-9754B166F47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9" name="Text Box 3">
          <a:extLst>
            <a:ext uri="{FF2B5EF4-FFF2-40B4-BE49-F238E27FC236}">
              <a16:creationId xmlns:a16="http://schemas.microsoft.com/office/drawing/2014/main" id="{00D7A64B-73A9-4F1A-9BBE-BE812C35418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10" name="Text Box 4">
          <a:extLst>
            <a:ext uri="{FF2B5EF4-FFF2-40B4-BE49-F238E27FC236}">
              <a16:creationId xmlns:a16="http://schemas.microsoft.com/office/drawing/2014/main" id="{59536921-F8E6-4391-BD37-A28351C2A6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11" name="Text Box 3">
          <a:extLst>
            <a:ext uri="{FF2B5EF4-FFF2-40B4-BE49-F238E27FC236}">
              <a16:creationId xmlns:a16="http://schemas.microsoft.com/office/drawing/2014/main" id="{8FBDC613-99F2-47BE-A6A0-2FC173B4A46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12" name="Text Box 4">
          <a:extLst>
            <a:ext uri="{FF2B5EF4-FFF2-40B4-BE49-F238E27FC236}">
              <a16:creationId xmlns:a16="http://schemas.microsoft.com/office/drawing/2014/main" id="{35C74BC0-99E3-45F5-882A-9CDEA451F65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13" name="Text Box 3">
          <a:extLst>
            <a:ext uri="{FF2B5EF4-FFF2-40B4-BE49-F238E27FC236}">
              <a16:creationId xmlns:a16="http://schemas.microsoft.com/office/drawing/2014/main" id="{E8A4FF3F-E6CA-44B2-94EF-4D611F7E27E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14" name="Text Box 3">
          <a:extLst>
            <a:ext uri="{FF2B5EF4-FFF2-40B4-BE49-F238E27FC236}">
              <a16:creationId xmlns:a16="http://schemas.microsoft.com/office/drawing/2014/main" id="{1CED7338-57F2-460A-BB16-3A57C3C2589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15" name="Text Box 4">
          <a:extLst>
            <a:ext uri="{FF2B5EF4-FFF2-40B4-BE49-F238E27FC236}">
              <a16:creationId xmlns:a16="http://schemas.microsoft.com/office/drawing/2014/main" id="{E36B790D-141D-438D-B37D-4CF01520A6D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16" name="Text Box 3">
          <a:extLst>
            <a:ext uri="{FF2B5EF4-FFF2-40B4-BE49-F238E27FC236}">
              <a16:creationId xmlns:a16="http://schemas.microsoft.com/office/drawing/2014/main" id="{EB5CFB4C-AE70-4F39-BAB1-84A5FD8B509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17" name="Text Box 4">
          <a:extLst>
            <a:ext uri="{FF2B5EF4-FFF2-40B4-BE49-F238E27FC236}">
              <a16:creationId xmlns:a16="http://schemas.microsoft.com/office/drawing/2014/main" id="{190416AF-E632-41B8-9D2A-B3170DC2DCC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18" name="Text Box 3">
          <a:extLst>
            <a:ext uri="{FF2B5EF4-FFF2-40B4-BE49-F238E27FC236}">
              <a16:creationId xmlns:a16="http://schemas.microsoft.com/office/drawing/2014/main" id="{10110F80-DE43-45DB-B98C-D8E8D2EC6B8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19" name="Text Box 4">
          <a:extLst>
            <a:ext uri="{FF2B5EF4-FFF2-40B4-BE49-F238E27FC236}">
              <a16:creationId xmlns:a16="http://schemas.microsoft.com/office/drawing/2014/main" id="{D840B78F-8731-4DC8-9039-B9F24B91D6A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0" name="Text Box 3">
          <a:extLst>
            <a:ext uri="{FF2B5EF4-FFF2-40B4-BE49-F238E27FC236}">
              <a16:creationId xmlns:a16="http://schemas.microsoft.com/office/drawing/2014/main" id="{7ADA2B32-EF74-4B9E-B28A-4757E2440C0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1" name="Text Box 4">
          <a:extLst>
            <a:ext uri="{FF2B5EF4-FFF2-40B4-BE49-F238E27FC236}">
              <a16:creationId xmlns:a16="http://schemas.microsoft.com/office/drawing/2014/main" id="{81A9A1FA-13FE-4BCE-959C-FB82D3017CD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2" name="Text Box 3">
          <a:extLst>
            <a:ext uri="{FF2B5EF4-FFF2-40B4-BE49-F238E27FC236}">
              <a16:creationId xmlns:a16="http://schemas.microsoft.com/office/drawing/2014/main" id="{555D8C5C-673C-48C6-BDF5-74D388D5ABB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3" name="Text Box 4">
          <a:extLst>
            <a:ext uri="{FF2B5EF4-FFF2-40B4-BE49-F238E27FC236}">
              <a16:creationId xmlns:a16="http://schemas.microsoft.com/office/drawing/2014/main" id="{556247A7-AC8E-4F60-AA23-6C09B3B7D2D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4" name="Text Box 3">
          <a:extLst>
            <a:ext uri="{FF2B5EF4-FFF2-40B4-BE49-F238E27FC236}">
              <a16:creationId xmlns:a16="http://schemas.microsoft.com/office/drawing/2014/main" id="{47D13785-2E48-4EDE-BD27-A049B7AF543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5" name="Text Box 4">
          <a:extLst>
            <a:ext uri="{FF2B5EF4-FFF2-40B4-BE49-F238E27FC236}">
              <a16:creationId xmlns:a16="http://schemas.microsoft.com/office/drawing/2014/main" id="{766CC0B4-EBAE-486E-9E5D-1D04EF91D5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6" name="Text Box 3">
          <a:extLst>
            <a:ext uri="{FF2B5EF4-FFF2-40B4-BE49-F238E27FC236}">
              <a16:creationId xmlns:a16="http://schemas.microsoft.com/office/drawing/2014/main" id="{6C8265BA-7A08-43A1-A477-D434A9E5996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7" name="Text Box 4">
          <a:extLst>
            <a:ext uri="{FF2B5EF4-FFF2-40B4-BE49-F238E27FC236}">
              <a16:creationId xmlns:a16="http://schemas.microsoft.com/office/drawing/2014/main" id="{4153152E-9C56-4134-90F7-81D2560B8F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8" name="Text Box 3">
          <a:extLst>
            <a:ext uri="{FF2B5EF4-FFF2-40B4-BE49-F238E27FC236}">
              <a16:creationId xmlns:a16="http://schemas.microsoft.com/office/drawing/2014/main" id="{07AB8BD3-C6AE-461B-8D70-59705933595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9" name="Text Box 4">
          <a:extLst>
            <a:ext uri="{FF2B5EF4-FFF2-40B4-BE49-F238E27FC236}">
              <a16:creationId xmlns:a16="http://schemas.microsoft.com/office/drawing/2014/main" id="{64C7ABED-B927-47CD-A7BC-3C1FA6091FA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30" name="Text Box 3">
          <a:extLst>
            <a:ext uri="{FF2B5EF4-FFF2-40B4-BE49-F238E27FC236}">
              <a16:creationId xmlns:a16="http://schemas.microsoft.com/office/drawing/2014/main" id="{F8C569A9-23E5-4D48-993D-EA538E74AAB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31" name="Text Box 3">
          <a:extLst>
            <a:ext uri="{FF2B5EF4-FFF2-40B4-BE49-F238E27FC236}">
              <a16:creationId xmlns:a16="http://schemas.microsoft.com/office/drawing/2014/main" id="{A0356404-6961-46BB-926C-7CA6B1A68AC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32" name="Text Box 4">
          <a:extLst>
            <a:ext uri="{FF2B5EF4-FFF2-40B4-BE49-F238E27FC236}">
              <a16:creationId xmlns:a16="http://schemas.microsoft.com/office/drawing/2014/main" id="{6301961C-1C2B-46D4-8FCD-3D215C27FD5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33" name="Text Box 3">
          <a:extLst>
            <a:ext uri="{FF2B5EF4-FFF2-40B4-BE49-F238E27FC236}">
              <a16:creationId xmlns:a16="http://schemas.microsoft.com/office/drawing/2014/main" id="{74FFE0BF-7F68-4253-A617-0E93E07A272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334" name="Text Box 3">
          <a:extLst>
            <a:ext uri="{FF2B5EF4-FFF2-40B4-BE49-F238E27FC236}">
              <a16:creationId xmlns:a16="http://schemas.microsoft.com/office/drawing/2014/main" id="{B0769CB2-5B84-455C-AAD8-E029A8521510}"/>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335" name="Text Box 4">
          <a:extLst>
            <a:ext uri="{FF2B5EF4-FFF2-40B4-BE49-F238E27FC236}">
              <a16:creationId xmlns:a16="http://schemas.microsoft.com/office/drawing/2014/main" id="{185E4994-08D9-4464-BDB0-AC1ED709EB7E}"/>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36" name="Text Box 3">
          <a:extLst>
            <a:ext uri="{FF2B5EF4-FFF2-40B4-BE49-F238E27FC236}">
              <a16:creationId xmlns:a16="http://schemas.microsoft.com/office/drawing/2014/main" id="{80A47637-3FE5-4DAA-87E1-2EDB5808A9B3}"/>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37" name="Text Box 4">
          <a:extLst>
            <a:ext uri="{FF2B5EF4-FFF2-40B4-BE49-F238E27FC236}">
              <a16:creationId xmlns:a16="http://schemas.microsoft.com/office/drawing/2014/main" id="{6DEB9B13-0E68-4D10-94D6-E141CED7F414}"/>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38" name="Text Box 3">
          <a:extLst>
            <a:ext uri="{FF2B5EF4-FFF2-40B4-BE49-F238E27FC236}">
              <a16:creationId xmlns:a16="http://schemas.microsoft.com/office/drawing/2014/main" id="{4FFC3FCB-5C2C-4D61-BE53-8A3E1D7AB176}"/>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39" name="Text Box 4">
          <a:extLst>
            <a:ext uri="{FF2B5EF4-FFF2-40B4-BE49-F238E27FC236}">
              <a16:creationId xmlns:a16="http://schemas.microsoft.com/office/drawing/2014/main" id="{BDB6A8AD-8C75-436F-BA66-9621C7FC8511}"/>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40" name="Text Box 3">
          <a:extLst>
            <a:ext uri="{FF2B5EF4-FFF2-40B4-BE49-F238E27FC236}">
              <a16:creationId xmlns:a16="http://schemas.microsoft.com/office/drawing/2014/main" id="{2E36AF50-A989-4178-BCE7-93CCE976D0B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41" name="Text Box 4">
          <a:extLst>
            <a:ext uri="{FF2B5EF4-FFF2-40B4-BE49-F238E27FC236}">
              <a16:creationId xmlns:a16="http://schemas.microsoft.com/office/drawing/2014/main" id="{C53E6BC2-BA08-4096-9385-9BEA6663D30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42" name="Text Box 3">
          <a:extLst>
            <a:ext uri="{FF2B5EF4-FFF2-40B4-BE49-F238E27FC236}">
              <a16:creationId xmlns:a16="http://schemas.microsoft.com/office/drawing/2014/main" id="{BA7C448E-A054-4496-91E6-95756ABB913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43" name="Text Box 4">
          <a:extLst>
            <a:ext uri="{FF2B5EF4-FFF2-40B4-BE49-F238E27FC236}">
              <a16:creationId xmlns:a16="http://schemas.microsoft.com/office/drawing/2014/main" id="{4CA7E0BF-B37A-41D6-B185-EB2A453E7A8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44" name="Text Box 3">
          <a:extLst>
            <a:ext uri="{FF2B5EF4-FFF2-40B4-BE49-F238E27FC236}">
              <a16:creationId xmlns:a16="http://schemas.microsoft.com/office/drawing/2014/main" id="{9E48C3D3-61A6-4676-B983-97860B982C1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45" name="Text Box 4">
          <a:extLst>
            <a:ext uri="{FF2B5EF4-FFF2-40B4-BE49-F238E27FC236}">
              <a16:creationId xmlns:a16="http://schemas.microsoft.com/office/drawing/2014/main" id="{56AD1111-53E1-40A4-B902-4A84899CC10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46" name="Text Box 3">
          <a:extLst>
            <a:ext uri="{FF2B5EF4-FFF2-40B4-BE49-F238E27FC236}">
              <a16:creationId xmlns:a16="http://schemas.microsoft.com/office/drawing/2014/main" id="{728C45B6-FDFF-4DE3-AE62-5B8728C99FE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47" name="Text Box 4">
          <a:extLst>
            <a:ext uri="{FF2B5EF4-FFF2-40B4-BE49-F238E27FC236}">
              <a16:creationId xmlns:a16="http://schemas.microsoft.com/office/drawing/2014/main" id="{71BE46EE-9A3B-48FB-BBDD-1BE0345FFB2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48" name="Text Box 3">
          <a:extLst>
            <a:ext uri="{FF2B5EF4-FFF2-40B4-BE49-F238E27FC236}">
              <a16:creationId xmlns:a16="http://schemas.microsoft.com/office/drawing/2014/main" id="{1B4543EE-846E-47AC-A886-50F79DE43AB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49" name="Text Box 4">
          <a:extLst>
            <a:ext uri="{FF2B5EF4-FFF2-40B4-BE49-F238E27FC236}">
              <a16:creationId xmlns:a16="http://schemas.microsoft.com/office/drawing/2014/main" id="{64153502-1631-4C05-8078-78259B69100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50" name="Text Box 3">
          <a:extLst>
            <a:ext uri="{FF2B5EF4-FFF2-40B4-BE49-F238E27FC236}">
              <a16:creationId xmlns:a16="http://schemas.microsoft.com/office/drawing/2014/main" id="{FD438681-3299-48F1-AF19-F9335F5DDA08}"/>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51" name="Text Box 4">
          <a:extLst>
            <a:ext uri="{FF2B5EF4-FFF2-40B4-BE49-F238E27FC236}">
              <a16:creationId xmlns:a16="http://schemas.microsoft.com/office/drawing/2014/main" id="{ED0F1942-A595-4C6F-8A50-B755A07CB2F1}"/>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52" name="Text Box 3">
          <a:extLst>
            <a:ext uri="{FF2B5EF4-FFF2-40B4-BE49-F238E27FC236}">
              <a16:creationId xmlns:a16="http://schemas.microsoft.com/office/drawing/2014/main" id="{A618CF12-6E5B-45D0-9F92-D28BA21A1A6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53" name="Text Box 4">
          <a:extLst>
            <a:ext uri="{FF2B5EF4-FFF2-40B4-BE49-F238E27FC236}">
              <a16:creationId xmlns:a16="http://schemas.microsoft.com/office/drawing/2014/main" id="{3E0DDE75-9D9A-46F1-9500-B29B5AF2E66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54" name="Text Box 3">
          <a:extLst>
            <a:ext uri="{FF2B5EF4-FFF2-40B4-BE49-F238E27FC236}">
              <a16:creationId xmlns:a16="http://schemas.microsoft.com/office/drawing/2014/main" id="{B395DB29-C7AE-4513-ACD2-14802AC406A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55" name="Text Box 4">
          <a:extLst>
            <a:ext uri="{FF2B5EF4-FFF2-40B4-BE49-F238E27FC236}">
              <a16:creationId xmlns:a16="http://schemas.microsoft.com/office/drawing/2014/main" id="{A4B50EB3-F09B-4DE4-A19F-2EE450AB7D8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56" name="Text Box 3">
          <a:extLst>
            <a:ext uri="{FF2B5EF4-FFF2-40B4-BE49-F238E27FC236}">
              <a16:creationId xmlns:a16="http://schemas.microsoft.com/office/drawing/2014/main" id="{EEEAC829-F37E-4C29-91C7-01A469D136A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57" name="Text Box 4">
          <a:extLst>
            <a:ext uri="{FF2B5EF4-FFF2-40B4-BE49-F238E27FC236}">
              <a16:creationId xmlns:a16="http://schemas.microsoft.com/office/drawing/2014/main" id="{B012F595-1296-4B50-ADA2-9CB58DAF645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58" name="Text Box 3">
          <a:extLst>
            <a:ext uri="{FF2B5EF4-FFF2-40B4-BE49-F238E27FC236}">
              <a16:creationId xmlns:a16="http://schemas.microsoft.com/office/drawing/2014/main" id="{25097153-AE4C-490B-B58A-E3B04D48100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59" name="Text Box 4">
          <a:extLst>
            <a:ext uri="{FF2B5EF4-FFF2-40B4-BE49-F238E27FC236}">
              <a16:creationId xmlns:a16="http://schemas.microsoft.com/office/drawing/2014/main" id="{ED70FD6A-49F8-4E3D-B4B3-EFF00D14C58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60" name="Text Box 3">
          <a:extLst>
            <a:ext uri="{FF2B5EF4-FFF2-40B4-BE49-F238E27FC236}">
              <a16:creationId xmlns:a16="http://schemas.microsoft.com/office/drawing/2014/main" id="{34E6E74B-E1AC-4F66-8035-8C9896ACC9C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61" name="Text Box 4">
          <a:extLst>
            <a:ext uri="{FF2B5EF4-FFF2-40B4-BE49-F238E27FC236}">
              <a16:creationId xmlns:a16="http://schemas.microsoft.com/office/drawing/2014/main" id="{CA5CD1AB-2CA4-461E-8A23-DD43F259B13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62" name="Text Box 3">
          <a:extLst>
            <a:ext uri="{FF2B5EF4-FFF2-40B4-BE49-F238E27FC236}">
              <a16:creationId xmlns:a16="http://schemas.microsoft.com/office/drawing/2014/main" id="{A106B5A6-FCC9-4E58-92DA-600A2770D4F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63" name="Text Box 4">
          <a:extLst>
            <a:ext uri="{FF2B5EF4-FFF2-40B4-BE49-F238E27FC236}">
              <a16:creationId xmlns:a16="http://schemas.microsoft.com/office/drawing/2014/main" id="{3274ED67-96B1-4B90-9788-3E53239131B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64" name="Text Box 3">
          <a:extLst>
            <a:ext uri="{FF2B5EF4-FFF2-40B4-BE49-F238E27FC236}">
              <a16:creationId xmlns:a16="http://schemas.microsoft.com/office/drawing/2014/main" id="{77805EE5-AE39-4233-AD8A-CF0E7B272335}"/>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65" name="Text Box 4">
          <a:extLst>
            <a:ext uri="{FF2B5EF4-FFF2-40B4-BE49-F238E27FC236}">
              <a16:creationId xmlns:a16="http://schemas.microsoft.com/office/drawing/2014/main" id="{F38C0517-31BA-4794-BDD7-588C4AA85511}"/>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66" name="Text Box 3">
          <a:extLst>
            <a:ext uri="{FF2B5EF4-FFF2-40B4-BE49-F238E27FC236}">
              <a16:creationId xmlns:a16="http://schemas.microsoft.com/office/drawing/2014/main" id="{2585E738-FC62-49CF-96AE-CA21E8A679C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67" name="Text Box 4">
          <a:extLst>
            <a:ext uri="{FF2B5EF4-FFF2-40B4-BE49-F238E27FC236}">
              <a16:creationId xmlns:a16="http://schemas.microsoft.com/office/drawing/2014/main" id="{9E83600E-3CBE-4C68-BE11-B471824CE36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68" name="Text Box 3">
          <a:extLst>
            <a:ext uri="{FF2B5EF4-FFF2-40B4-BE49-F238E27FC236}">
              <a16:creationId xmlns:a16="http://schemas.microsoft.com/office/drawing/2014/main" id="{28C7DA19-1D3F-4825-B862-13F9957065D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69" name="Text Box 4">
          <a:extLst>
            <a:ext uri="{FF2B5EF4-FFF2-40B4-BE49-F238E27FC236}">
              <a16:creationId xmlns:a16="http://schemas.microsoft.com/office/drawing/2014/main" id="{066EFF2F-CD97-498A-8D64-45420D54B4F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70" name="Text Box 3">
          <a:extLst>
            <a:ext uri="{FF2B5EF4-FFF2-40B4-BE49-F238E27FC236}">
              <a16:creationId xmlns:a16="http://schemas.microsoft.com/office/drawing/2014/main" id="{D8598B56-084F-434E-877A-ACBC72DD2E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71" name="Text Box 4">
          <a:extLst>
            <a:ext uri="{FF2B5EF4-FFF2-40B4-BE49-F238E27FC236}">
              <a16:creationId xmlns:a16="http://schemas.microsoft.com/office/drawing/2014/main" id="{0FC36334-E192-41D3-9E0C-45BD4B4C080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72" name="Text Box 3">
          <a:extLst>
            <a:ext uri="{FF2B5EF4-FFF2-40B4-BE49-F238E27FC236}">
              <a16:creationId xmlns:a16="http://schemas.microsoft.com/office/drawing/2014/main" id="{7A574C21-81CC-4F22-9C4D-7DF74DAB7AE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73" name="Text Box 4">
          <a:extLst>
            <a:ext uri="{FF2B5EF4-FFF2-40B4-BE49-F238E27FC236}">
              <a16:creationId xmlns:a16="http://schemas.microsoft.com/office/drawing/2014/main" id="{6CAB5F22-5B57-46FC-9100-DAF66AABC33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74" name="Text Box 3">
          <a:extLst>
            <a:ext uri="{FF2B5EF4-FFF2-40B4-BE49-F238E27FC236}">
              <a16:creationId xmlns:a16="http://schemas.microsoft.com/office/drawing/2014/main" id="{AF4A7FA8-22C1-409F-BCE3-964FB6D087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75" name="Text Box 4">
          <a:extLst>
            <a:ext uri="{FF2B5EF4-FFF2-40B4-BE49-F238E27FC236}">
              <a16:creationId xmlns:a16="http://schemas.microsoft.com/office/drawing/2014/main" id="{BC3E89E0-6EA0-48D6-A21D-6AAA5F89506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76" name="Text Box 3">
          <a:extLst>
            <a:ext uri="{FF2B5EF4-FFF2-40B4-BE49-F238E27FC236}">
              <a16:creationId xmlns:a16="http://schemas.microsoft.com/office/drawing/2014/main" id="{F2B355C1-B4DF-4507-866C-AB4E3BEB7FA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77" name="Text Box 4">
          <a:extLst>
            <a:ext uri="{FF2B5EF4-FFF2-40B4-BE49-F238E27FC236}">
              <a16:creationId xmlns:a16="http://schemas.microsoft.com/office/drawing/2014/main" id="{05F0C418-9948-4A75-B882-D1094A08C4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78" name="Text Box 3">
          <a:extLst>
            <a:ext uri="{FF2B5EF4-FFF2-40B4-BE49-F238E27FC236}">
              <a16:creationId xmlns:a16="http://schemas.microsoft.com/office/drawing/2014/main" id="{94D7E7F6-C489-4393-AE56-7A49B46AFA9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79" name="Text Box 4">
          <a:extLst>
            <a:ext uri="{FF2B5EF4-FFF2-40B4-BE49-F238E27FC236}">
              <a16:creationId xmlns:a16="http://schemas.microsoft.com/office/drawing/2014/main" id="{EC7A7A06-E2CD-4CA9-8EA0-5300CDD07CF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80" name="Text Box 3">
          <a:extLst>
            <a:ext uri="{FF2B5EF4-FFF2-40B4-BE49-F238E27FC236}">
              <a16:creationId xmlns:a16="http://schemas.microsoft.com/office/drawing/2014/main" id="{F7F44325-EB3B-4BAF-912E-E8B38D3720B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81" name="Text Box 4">
          <a:extLst>
            <a:ext uri="{FF2B5EF4-FFF2-40B4-BE49-F238E27FC236}">
              <a16:creationId xmlns:a16="http://schemas.microsoft.com/office/drawing/2014/main" id="{CFC07C20-46D3-403B-A549-BAF2B3090F9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82" name="Text Box 3">
          <a:extLst>
            <a:ext uri="{FF2B5EF4-FFF2-40B4-BE49-F238E27FC236}">
              <a16:creationId xmlns:a16="http://schemas.microsoft.com/office/drawing/2014/main" id="{843BE4FC-3AD8-4EFF-ADCB-B19EE5E8FC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83" name="Text Box 4">
          <a:extLst>
            <a:ext uri="{FF2B5EF4-FFF2-40B4-BE49-F238E27FC236}">
              <a16:creationId xmlns:a16="http://schemas.microsoft.com/office/drawing/2014/main" id="{3AA60460-BEA0-4C87-A7FE-2A42EBF4787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84" name="Text Box 3">
          <a:extLst>
            <a:ext uri="{FF2B5EF4-FFF2-40B4-BE49-F238E27FC236}">
              <a16:creationId xmlns:a16="http://schemas.microsoft.com/office/drawing/2014/main" id="{CE43AFC2-CCD0-4644-9231-EAA5FE303B0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85" name="Text Box 4">
          <a:extLst>
            <a:ext uri="{FF2B5EF4-FFF2-40B4-BE49-F238E27FC236}">
              <a16:creationId xmlns:a16="http://schemas.microsoft.com/office/drawing/2014/main" id="{028DAEF2-E0A9-403F-89FC-C9CB9878B58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86" name="Text Box 3">
          <a:extLst>
            <a:ext uri="{FF2B5EF4-FFF2-40B4-BE49-F238E27FC236}">
              <a16:creationId xmlns:a16="http://schemas.microsoft.com/office/drawing/2014/main" id="{CB0049F1-9048-4A63-B4AE-0ADA501F0499}"/>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87" name="Text Box 4">
          <a:extLst>
            <a:ext uri="{FF2B5EF4-FFF2-40B4-BE49-F238E27FC236}">
              <a16:creationId xmlns:a16="http://schemas.microsoft.com/office/drawing/2014/main" id="{84B1E612-B0A0-451F-8085-15A1DC62D30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88" name="Text Box 3">
          <a:extLst>
            <a:ext uri="{FF2B5EF4-FFF2-40B4-BE49-F238E27FC236}">
              <a16:creationId xmlns:a16="http://schemas.microsoft.com/office/drawing/2014/main" id="{3E93AA3E-CF6C-45EE-A87A-1751C16B43A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89" name="Text Box 4">
          <a:extLst>
            <a:ext uri="{FF2B5EF4-FFF2-40B4-BE49-F238E27FC236}">
              <a16:creationId xmlns:a16="http://schemas.microsoft.com/office/drawing/2014/main" id="{F37FCD32-0E51-45F3-BA59-A814FFE4B00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90" name="Text Box 3">
          <a:extLst>
            <a:ext uri="{FF2B5EF4-FFF2-40B4-BE49-F238E27FC236}">
              <a16:creationId xmlns:a16="http://schemas.microsoft.com/office/drawing/2014/main" id="{B4C4BC50-2ADC-46BD-8774-C9DAE6AAE10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91" name="Text Box 4">
          <a:extLst>
            <a:ext uri="{FF2B5EF4-FFF2-40B4-BE49-F238E27FC236}">
              <a16:creationId xmlns:a16="http://schemas.microsoft.com/office/drawing/2014/main" id="{EDDE46E4-70CC-49D3-8715-6F677816891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92" name="Text Box 3">
          <a:extLst>
            <a:ext uri="{FF2B5EF4-FFF2-40B4-BE49-F238E27FC236}">
              <a16:creationId xmlns:a16="http://schemas.microsoft.com/office/drawing/2014/main" id="{2BDE869C-58FE-471E-AD1E-E8167580DE1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93" name="Text Box 4">
          <a:extLst>
            <a:ext uri="{FF2B5EF4-FFF2-40B4-BE49-F238E27FC236}">
              <a16:creationId xmlns:a16="http://schemas.microsoft.com/office/drawing/2014/main" id="{D0694A41-B4F1-4B56-943A-A075977AE56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94" name="Text Box 3">
          <a:extLst>
            <a:ext uri="{FF2B5EF4-FFF2-40B4-BE49-F238E27FC236}">
              <a16:creationId xmlns:a16="http://schemas.microsoft.com/office/drawing/2014/main" id="{9A1FEFC5-131B-4F5A-BCB5-7E606B452FC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95" name="Text Box 4">
          <a:extLst>
            <a:ext uri="{FF2B5EF4-FFF2-40B4-BE49-F238E27FC236}">
              <a16:creationId xmlns:a16="http://schemas.microsoft.com/office/drawing/2014/main" id="{4D92465A-CE59-4B9C-9F70-4FDB2CBFAD2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96" name="Text Box 3">
          <a:extLst>
            <a:ext uri="{FF2B5EF4-FFF2-40B4-BE49-F238E27FC236}">
              <a16:creationId xmlns:a16="http://schemas.microsoft.com/office/drawing/2014/main" id="{5137BE51-6175-4DE9-934B-82C53B8BA37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97" name="Text Box 4">
          <a:extLst>
            <a:ext uri="{FF2B5EF4-FFF2-40B4-BE49-F238E27FC236}">
              <a16:creationId xmlns:a16="http://schemas.microsoft.com/office/drawing/2014/main" id="{B73C6408-92CD-4996-8C1B-1B7F63FD2C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98" name="Text Box 3">
          <a:extLst>
            <a:ext uri="{FF2B5EF4-FFF2-40B4-BE49-F238E27FC236}">
              <a16:creationId xmlns:a16="http://schemas.microsoft.com/office/drawing/2014/main" id="{C9A5C5DD-0EB6-4F4B-8FE6-3A3D68B33C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99" name="Text Box 4">
          <a:extLst>
            <a:ext uri="{FF2B5EF4-FFF2-40B4-BE49-F238E27FC236}">
              <a16:creationId xmlns:a16="http://schemas.microsoft.com/office/drawing/2014/main" id="{4042B1B5-2261-43E9-824F-10A61AEDC08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00" name="Text Box 3">
          <a:extLst>
            <a:ext uri="{FF2B5EF4-FFF2-40B4-BE49-F238E27FC236}">
              <a16:creationId xmlns:a16="http://schemas.microsoft.com/office/drawing/2014/main" id="{B1EA387B-2F0E-4D3B-958A-2C9B31F6248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01" name="Text Box 4">
          <a:extLst>
            <a:ext uri="{FF2B5EF4-FFF2-40B4-BE49-F238E27FC236}">
              <a16:creationId xmlns:a16="http://schemas.microsoft.com/office/drawing/2014/main" id="{2A01A21C-FF7D-458F-926F-4E72C3D21AF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02" name="Text Box 3">
          <a:extLst>
            <a:ext uri="{FF2B5EF4-FFF2-40B4-BE49-F238E27FC236}">
              <a16:creationId xmlns:a16="http://schemas.microsoft.com/office/drawing/2014/main" id="{809CF5DE-21FF-494E-A89F-D9D82A47C4A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03" name="Text Box 4">
          <a:extLst>
            <a:ext uri="{FF2B5EF4-FFF2-40B4-BE49-F238E27FC236}">
              <a16:creationId xmlns:a16="http://schemas.microsoft.com/office/drawing/2014/main" id="{4E05665A-2D14-4C18-B120-107B80FBEC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04" name="Text Box 3">
          <a:extLst>
            <a:ext uri="{FF2B5EF4-FFF2-40B4-BE49-F238E27FC236}">
              <a16:creationId xmlns:a16="http://schemas.microsoft.com/office/drawing/2014/main" id="{F421B299-47C8-4AC8-BD8A-CC81086CB15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05" name="Text Box 4">
          <a:extLst>
            <a:ext uri="{FF2B5EF4-FFF2-40B4-BE49-F238E27FC236}">
              <a16:creationId xmlns:a16="http://schemas.microsoft.com/office/drawing/2014/main" id="{2686A847-8150-42CA-9D66-D5C2C021CFE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06" name="Text Box 3">
          <a:extLst>
            <a:ext uri="{FF2B5EF4-FFF2-40B4-BE49-F238E27FC236}">
              <a16:creationId xmlns:a16="http://schemas.microsoft.com/office/drawing/2014/main" id="{AB088989-A1BE-44AD-999E-CD948CD5C40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07" name="Text Box 4">
          <a:extLst>
            <a:ext uri="{FF2B5EF4-FFF2-40B4-BE49-F238E27FC236}">
              <a16:creationId xmlns:a16="http://schemas.microsoft.com/office/drawing/2014/main" id="{1ED31B5C-4360-470C-8887-611B8F02DB7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08" name="Text Box 3">
          <a:extLst>
            <a:ext uri="{FF2B5EF4-FFF2-40B4-BE49-F238E27FC236}">
              <a16:creationId xmlns:a16="http://schemas.microsoft.com/office/drawing/2014/main" id="{3EB793C4-2B2F-4043-88C0-12C21BEBC2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09" name="Text Box 4">
          <a:extLst>
            <a:ext uri="{FF2B5EF4-FFF2-40B4-BE49-F238E27FC236}">
              <a16:creationId xmlns:a16="http://schemas.microsoft.com/office/drawing/2014/main" id="{60E57B8F-ADB5-408A-B56C-A0E5877CE32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10" name="Text Box 3">
          <a:extLst>
            <a:ext uri="{FF2B5EF4-FFF2-40B4-BE49-F238E27FC236}">
              <a16:creationId xmlns:a16="http://schemas.microsoft.com/office/drawing/2014/main" id="{3CBA1051-F3BE-45F0-B64B-C084BC4B0E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11" name="Text Box 4">
          <a:extLst>
            <a:ext uri="{FF2B5EF4-FFF2-40B4-BE49-F238E27FC236}">
              <a16:creationId xmlns:a16="http://schemas.microsoft.com/office/drawing/2014/main" id="{B750E07F-1C30-425E-B1F8-51B6C5E13C4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12" name="Text Box 3">
          <a:extLst>
            <a:ext uri="{FF2B5EF4-FFF2-40B4-BE49-F238E27FC236}">
              <a16:creationId xmlns:a16="http://schemas.microsoft.com/office/drawing/2014/main" id="{D8BF4174-FFE9-4C8B-BD2F-D4ED441F9A3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13" name="Text Box 4">
          <a:extLst>
            <a:ext uri="{FF2B5EF4-FFF2-40B4-BE49-F238E27FC236}">
              <a16:creationId xmlns:a16="http://schemas.microsoft.com/office/drawing/2014/main" id="{860931D5-6F98-40C3-9371-6497C323AC9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14" name="Text Box 3">
          <a:extLst>
            <a:ext uri="{FF2B5EF4-FFF2-40B4-BE49-F238E27FC236}">
              <a16:creationId xmlns:a16="http://schemas.microsoft.com/office/drawing/2014/main" id="{7EE03186-992D-4253-8927-182A63BF0C6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15" name="Text Box 4">
          <a:extLst>
            <a:ext uri="{FF2B5EF4-FFF2-40B4-BE49-F238E27FC236}">
              <a16:creationId xmlns:a16="http://schemas.microsoft.com/office/drawing/2014/main" id="{B7FC74C2-288C-4B2F-9239-CF66538443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16" name="Text Box 3">
          <a:extLst>
            <a:ext uri="{FF2B5EF4-FFF2-40B4-BE49-F238E27FC236}">
              <a16:creationId xmlns:a16="http://schemas.microsoft.com/office/drawing/2014/main" id="{5D448347-1121-410B-9DE2-75E2DEB5A24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17" name="Text Box 4">
          <a:extLst>
            <a:ext uri="{FF2B5EF4-FFF2-40B4-BE49-F238E27FC236}">
              <a16:creationId xmlns:a16="http://schemas.microsoft.com/office/drawing/2014/main" id="{FAB43843-630E-43C1-900B-C96002B3477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418" name="Text Box 3">
          <a:extLst>
            <a:ext uri="{FF2B5EF4-FFF2-40B4-BE49-F238E27FC236}">
              <a16:creationId xmlns:a16="http://schemas.microsoft.com/office/drawing/2014/main" id="{961EC562-17A4-4D5F-A6B8-1680A69A040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419" name="Text Box 4">
          <a:extLst>
            <a:ext uri="{FF2B5EF4-FFF2-40B4-BE49-F238E27FC236}">
              <a16:creationId xmlns:a16="http://schemas.microsoft.com/office/drawing/2014/main" id="{E69274A8-CEFE-487B-8981-EEE1377580C7}"/>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20" name="Text Box 3">
          <a:extLst>
            <a:ext uri="{FF2B5EF4-FFF2-40B4-BE49-F238E27FC236}">
              <a16:creationId xmlns:a16="http://schemas.microsoft.com/office/drawing/2014/main" id="{2316D4FF-CC34-4B88-BED9-9E60EDB61AD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21" name="Text Box 4">
          <a:extLst>
            <a:ext uri="{FF2B5EF4-FFF2-40B4-BE49-F238E27FC236}">
              <a16:creationId xmlns:a16="http://schemas.microsoft.com/office/drawing/2014/main" id="{4B591E35-7650-4FA1-9EC5-A2EBA47874B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22" name="Text Box 3">
          <a:extLst>
            <a:ext uri="{FF2B5EF4-FFF2-40B4-BE49-F238E27FC236}">
              <a16:creationId xmlns:a16="http://schemas.microsoft.com/office/drawing/2014/main" id="{500A99D1-CA4F-45E7-A240-5ABAC6DFE45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23" name="Text Box 4">
          <a:extLst>
            <a:ext uri="{FF2B5EF4-FFF2-40B4-BE49-F238E27FC236}">
              <a16:creationId xmlns:a16="http://schemas.microsoft.com/office/drawing/2014/main" id="{AB995E79-B14F-453A-8B18-D4FC3A0C2B3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24" name="Text Box 3">
          <a:extLst>
            <a:ext uri="{FF2B5EF4-FFF2-40B4-BE49-F238E27FC236}">
              <a16:creationId xmlns:a16="http://schemas.microsoft.com/office/drawing/2014/main" id="{B19A3866-8B86-443F-9475-D886B3B936F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25" name="Text Box 4">
          <a:extLst>
            <a:ext uri="{FF2B5EF4-FFF2-40B4-BE49-F238E27FC236}">
              <a16:creationId xmlns:a16="http://schemas.microsoft.com/office/drawing/2014/main" id="{4C12D1A9-4010-4632-A8D3-9878E60BC7B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26" name="Text Box 3">
          <a:extLst>
            <a:ext uri="{FF2B5EF4-FFF2-40B4-BE49-F238E27FC236}">
              <a16:creationId xmlns:a16="http://schemas.microsoft.com/office/drawing/2014/main" id="{41CA68F7-00F5-4069-945E-B1004F7A357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27" name="Text Box 4">
          <a:extLst>
            <a:ext uri="{FF2B5EF4-FFF2-40B4-BE49-F238E27FC236}">
              <a16:creationId xmlns:a16="http://schemas.microsoft.com/office/drawing/2014/main" id="{FDE7AF7F-53CF-4F9B-BD7B-00A996A6EA6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28" name="Text Box 3">
          <a:extLst>
            <a:ext uri="{FF2B5EF4-FFF2-40B4-BE49-F238E27FC236}">
              <a16:creationId xmlns:a16="http://schemas.microsoft.com/office/drawing/2014/main" id="{22253B61-D4CB-4EF2-805A-90E878A030D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29" name="Text Box 4">
          <a:extLst>
            <a:ext uri="{FF2B5EF4-FFF2-40B4-BE49-F238E27FC236}">
              <a16:creationId xmlns:a16="http://schemas.microsoft.com/office/drawing/2014/main" id="{AC8685C3-05AC-46FB-BA25-87A3F33A3E8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30" name="Text Box 3">
          <a:extLst>
            <a:ext uri="{FF2B5EF4-FFF2-40B4-BE49-F238E27FC236}">
              <a16:creationId xmlns:a16="http://schemas.microsoft.com/office/drawing/2014/main" id="{895C9D9A-A6E4-4D22-BB99-18AE346085A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31" name="Text Box 4">
          <a:extLst>
            <a:ext uri="{FF2B5EF4-FFF2-40B4-BE49-F238E27FC236}">
              <a16:creationId xmlns:a16="http://schemas.microsoft.com/office/drawing/2014/main" id="{4C15CEC8-536E-46FF-8CE2-9AF74D08D74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32" name="Text Box 3">
          <a:extLst>
            <a:ext uri="{FF2B5EF4-FFF2-40B4-BE49-F238E27FC236}">
              <a16:creationId xmlns:a16="http://schemas.microsoft.com/office/drawing/2014/main" id="{0EF191E8-21E3-4575-A6D5-BED7514D167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33" name="Text Box 4">
          <a:extLst>
            <a:ext uri="{FF2B5EF4-FFF2-40B4-BE49-F238E27FC236}">
              <a16:creationId xmlns:a16="http://schemas.microsoft.com/office/drawing/2014/main" id="{02C323B1-370C-48CD-82D9-36616852FC6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34" name="Text Box 3">
          <a:extLst>
            <a:ext uri="{FF2B5EF4-FFF2-40B4-BE49-F238E27FC236}">
              <a16:creationId xmlns:a16="http://schemas.microsoft.com/office/drawing/2014/main" id="{E77C45DB-3FB2-485F-809F-F8B0DE459BB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35" name="Text Box 4">
          <a:extLst>
            <a:ext uri="{FF2B5EF4-FFF2-40B4-BE49-F238E27FC236}">
              <a16:creationId xmlns:a16="http://schemas.microsoft.com/office/drawing/2014/main" id="{718198EB-B961-429F-AFF8-2813A14D8D6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36" name="Text Box 3">
          <a:extLst>
            <a:ext uri="{FF2B5EF4-FFF2-40B4-BE49-F238E27FC236}">
              <a16:creationId xmlns:a16="http://schemas.microsoft.com/office/drawing/2014/main" id="{82B154C4-D5F2-44F6-89E5-B2819B99D65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37" name="Text Box 4">
          <a:extLst>
            <a:ext uri="{FF2B5EF4-FFF2-40B4-BE49-F238E27FC236}">
              <a16:creationId xmlns:a16="http://schemas.microsoft.com/office/drawing/2014/main" id="{14A0D943-EC96-4237-A7F7-4D889E77AB2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38" name="Text Box 3">
          <a:extLst>
            <a:ext uri="{FF2B5EF4-FFF2-40B4-BE49-F238E27FC236}">
              <a16:creationId xmlns:a16="http://schemas.microsoft.com/office/drawing/2014/main" id="{90438E71-8FB4-4894-BF6E-7D6F1D2D408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39" name="Text Box 4">
          <a:extLst>
            <a:ext uri="{FF2B5EF4-FFF2-40B4-BE49-F238E27FC236}">
              <a16:creationId xmlns:a16="http://schemas.microsoft.com/office/drawing/2014/main" id="{D5EBA1BB-23AE-4E23-8B2E-1F3BB50DD36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40" name="Text Box 3">
          <a:extLst>
            <a:ext uri="{FF2B5EF4-FFF2-40B4-BE49-F238E27FC236}">
              <a16:creationId xmlns:a16="http://schemas.microsoft.com/office/drawing/2014/main" id="{45DE62D9-FA81-41E0-9FE7-159D6A8DC64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41" name="Text Box 4">
          <a:extLst>
            <a:ext uri="{FF2B5EF4-FFF2-40B4-BE49-F238E27FC236}">
              <a16:creationId xmlns:a16="http://schemas.microsoft.com/office/drawing/2014/main" id="{ABFEADA8-891A-4AB0-BE34-F335864BEC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42" name="Text Box 3">
          <a:extLst>
            <a:ext uri="{FF2B5EF4-FFF2-40B4-BE49-F238E27FC236}">
              <a16:creationId xmlns:a16="http://schemas.microsoft.com/office/drawing/2014/main" id="{CD201CF9-6952-4722-A06C-FDA65AE93C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43" name="Text Box 4">
          <a:extLst>
            <a:ext uri="{FF2B5EF4-FFF2-40B4-BE49-F238E27FC236}">
              <a16:creationId xmlns:a16="http://schemas.microsoft.com/office/drawing/2014/main" id="{81A8A93F-05FB-4FBB-BBCC-553A0B4C683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44" name="Text Box 3">
          <a:extLst>
            <a:ext uri="{FF2B5EF4-FFF2-40B4-BE49-F238E27FC236}">
              <a16:creationId xmlns:a16="http://schemas.microsoft.com/office/drawing/2014/main" id="{B86A477E-EF72-440C-A6A5-D7DCD47FB20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45" name="Text Box 4">
          <a:extLst>
            <a:ext uri="{FF2B5EF4-FFF2-40B4-BE49-F238E27FC236}">
              <a16:creationId xmlns:a16="http://schemas.microsoft.com/office/drawing/2014/main" id="{AECDD4D8-177F-4B03-B108-7EABF96589D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46" name="Text Box 3">
          <a:extLst>
            <a:ext uri="{FF2B5EF4-FFF2-40B4-BE49-F238E27FC236}">
              <a16:creationId xmlns:a16="http://schemas.microsoft.com/office/drawing/2014/main" id="{468F4B20-21A9-45A9-9DC7-9AD57568EF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47" name="Text Box 4">
          <a:extLst>
            <a:ext uri="{FF2B5EF4-FFF2-40B4-BE49-F238E27FC236}">
              <a16:creationId xmlns:a16="http://schemas.microsoft.com/office/drawing/2014/main" id="{7A4B761C-E306-47F0-AA43-6203823C60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48" name="Text Box 3">
          <a:extLst>
            <a:ext uri="{FF2B5EF4-FFF2-40B4-BE49-F238E27FC236}">
              <a16:creationId xmlns:a16="http://schemas.microsoft.com/office/drawing/2014/main" id="{4A92BD0F-66B0-4FB0-B2F7-B87918AFF1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49" name="Text Box 4">
          <a:extLst>
            <a:ext uri="{FF2B5EF4-FFF2-40B4-BE49-F238E27FC236}">
              <a16:creationId xmlns:a16="http://schemas.microsoft.com/office/drawing/2014/main" id="{A704945B-CC9C-4C99-9310-394CCAD1C2F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50" name="Text Box 3">
          <a:extLst>
            <a:ext uri="{FF2B5EF4-FFF2-40B4-BE49-F238E27FC236}">
              <a16:creationId xmlns:a16="http://schemas.microsoft.com/office/drawing/2014/main" id="{AABD9B9E-A977-4313-978D-A40E11BB05F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51" name="Text Box 4">
          <a:extLst>
            <a:ext uri="{FF2B5EF4-FFF2-40B4-BE49-F238E27FC236}">
              <a16:creationId xmlns:a16="http://schemas.microsoft.com/office/drawing/2014/main" id="{BE459671-3A5C-4A94-974B-3BD7E5A37CF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52" name="Text Box 3">
          <a:extLst>
            <a:ext uri="{FF2B5EF4-FFF2-40B4-BE49-F238E27FC236}">
              <a16:creationId xmlns:a16="http://schemas.microsoft.com/office/drawing/2014/main" id="{FF793E45-3184-412A-B51B-6D5A86A51E3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53" name="Text Box 4">
          <a:extLst>
            <a:ext uri="{FF2B5EF4-FFF2-40B4-BE49-F238E27FC236}">
              <a16:creationId xmlns:a16="http://schemas.microsoft.com/office/drawing/2014/main" id="{9544D839-B957-4389-9CB6-8B4D99C381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54" name="Text Box 3">
          <a:extLst>
            <a:ext uri="{FF2B5EF4-FFF2-40B4-BE49-F238E27FC236}">
              <a16:creationId xmlns:a16="http://schemas.microsoft.com/office/drawing/2014/main" id="{1A3291DB-6851-4B23-B663-D0CAB7D9A6C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55" name="Text Box 4">
          <a:extLst>
            <a:ext uri="{FF2B5EF4-FFF2-40B4-BE49-F238E27FC236}">
              <a16:creationId xmlns:a16="http://schemas.microsoft.com/office/drawing/2014/main" id="{0B6DD270-5DDA-45CF-A0D0-D032DA28C8B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56" name="Text Box 3">
          <a:extLst>
            <a:ext uri="{FF2B5EF4-FFF2-40B4-BE49-F238E27FC236}">
              <a16:creationId xmlns:a16="http://schemas.microsoft.com/office/drawing/2014/main" id="{C5DB017A-6F7A-4516-9F05-7D93CB6DBED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57" name="Text Box 4">
          <a:extLst>
            <a:ext uri="{FF2B5EF4-FFF2-40B4-BE49-F238E27FC236}">
              <a16:creationId xmlns:a16="http://schemas.microsoft.com/office/drawing/2014/main" id="{DB18A358-F9EC-4663-9059-9A5D24198C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58" name="Text Box 3">
          <a:extLst>
            <a:ext uri="{FF2B5EF4-FFF2-40B4-BE49-F238E27FC236}">
              <a16:creationId xmlns:a16="http://schemas.microsoft.com/office/drawing/2014/main" id="{09147364-D371-42BE-AF7A-5D742F71E1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59" name="Text Box 4">
          <a:extLst>
            <a:ext uri="{FF2B5EF4-FFF2-40B4-BE49-F238E27FC236}">
              <a16:creationId xmlns:a16="http://schemas.microsoft.com/office/drawing/2014/main" id="{C578E29B-F294-4E4B-879A-7C1B5B5BB54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60" name="Text Box 3">
          <a:extLst>
            <a:ext uri="{FF2B5EF4-FFF2-40B4-BE49-F238E27FC236}">
              <a16:creationId xmlns:a16="http://schemas.microsoft.com/office/drawing/2014/main" id="{01B0861D-EC7B-4280-A3C7-720F4692DF4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61" name="Text Box 4">
          <a:extLst>
            <a:ext uri="{FF2B5EF4-FFF2-40B4-BE49-F238E27FC236}">
              <a16:creationId xmlns:a16="http://schemas.microsoft.com/office/drawing/2014/main" id="{A4CC1F46-9CB1-433F-B86E-D45A57C9316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462" name="Text Box 3">
          <a:extLst>
            <a:ext uri="{FF2B5EF4-FFF2-40B4-BE49-F238E27FC236}">
              <a16:creationId xmlns:a16="http://schemas.microsoft.com/office/drawing/2014/main" id="{B69D877C-9FA2-410A-BD65-E19F772492B6}"/>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463" name="Text Box 3">
          <a:extLst>
            <a:ext uri="{FF2B5EF4-FFF2-40B4-BE49-F238E27FC236}">
              <a16:creationId xmlns:a16="http://schemas.microsoft.com/office/drawing/2014/main" id="{20D85D90-595D-4E39-B15E-A8417C8C8C75}"/>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464" name="Text Box 4">
          <a:extLst>
            <a:ext uri="{FF2B5EF4-FFF2-40B4-BE49-F238E27FC236}">
              <a16:creationId xmlns:a16="http://schemas.microsoft.com/office/drawing/2014/main" id="{4D378FED-2CE9-44BE-8D95-2EFF1867487D}"/>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65" name="Text Box 3">
          <a:extLst>
            <a:ext uri="{FF2B5EF4-FFF2-40B4-BE49-F238E27FC236}">
              <a16:creationId xmlns:a16="http://schemas.microsoft.com/office/drawing/2014/main" id="{9374BC0B-6720-4FE6-9DFC-A8F5AF5193F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66" name="Text Box 4">
          <a:extLst>
            <a:ext uri="{FF2B5EF4-FFF2-40B4-BE49-F238E27FC236}">
              <a16:creationId xmlns:a16="http://schemas.microsoft.com/office/drawing/2014/main" id="{72D5E33C-D0C2-4805-B45C-0ECDD7A1241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67" name="Text Box 3">
          <a:extLst>
            <a:ext uri="{FF2B5EF4-FFF2-40B4-BE49-F238E27FC236}">
              <a16:creationId xmlns:a16="http://schemas.microsoft.com/office/drawing/2014/main" id="{1F118532-657C-43ED-ABB2-3BC444C5647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68" name="Text Box 4">
          <a:extLst>
            <a:ext uri="{FF2B5EF4-FFF2-40B4-BE49-F238E27FC236}">
              <a16:creationId xmlns:a16="http://schemas.microsoft.com/office/drawing/2014/main" id="{C35D6B74-524A-4C5F-B6E8-783FBB50E23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69" name="Text Box 3">
          <a:extLst>
            <a:ext uri="{FF2B5EF4-FFF2-40B4-BE49-F238E27FC236}">
              <a16:creationId xmlns:a16="http://schemas.microsoft.com/office/drawing/2014/main" id="{CB0FE4BE-223B-41B5-8B77-F6A0379CC2E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70" name="Text Box 4">
          <a:extLst>
            <a:ext uri="{FF2B5EF4-FFF2-40B4-BE49-F238E27FC236}">
              <a16:creationId xmlns:a16="http://schemas.microsoft.com/office/drawing/2014/main" id="{AD821B75-5563-4F7D-A1C1-C1C80D5D6A0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71" name="Text Box 3">
          <a:extLst>
            <a:ext uri="{FF2B5EF4-FFF2-40B4-BE49-F238E27FC236}">
              <a16:creationId xmlns:a16="http://schemas.microsoft.com/office/drawing/2014/main" id="{7ED869CD-0358-42B7-BFCD-B757E462265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72" name="Text Box 4">
          <a:extLst>
            <a:ext uri="{FF2B5EF4-FFF2-40B4-BE49-F238E27FC236}">
              <a16:creationId xmlns:a16="http://schemas.microsoft.com/office/drawing/2014/main" id="{5FB00D3A-320D-4784-85D5-B35F49F27C1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73" name="Text Box 3">
          <a:extLst>
            <a:ext uri="{FF2B5EF4-FFF2-40B4-BE49-F238E27FC236}">
              <a16:creationId xmlns:a16="http://schemas.microsoft.com/office/drawing/2014/main" id="{A4A5B0FD-8445-462D-BBC6-9DCA2CB10B7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74" name="Text Box 4">
          <a:extLst>
            <a:ext uri="{FF2B5EF4-FFF2-40B4-BE49-F238E27FC236}">
              <a16:creationId xmlns:a16="http://schemas.microsoft.com/office/drawing/2014/main" id="{6A4CAEB8-510D-4528-BA32-C58922931C7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75" name="Text Box 3">
          <a:extLst>
            <a:ext uri="{FF2B5EF4-FFF2-40B4-BE49-F238E27FC236}">
              <a16:creationId xmlns:a16="http://schemas.microsoft.com/office/drawing/2014/main" id="{7BDF4853-D0DD-4D3E-BCAD-063873EFF1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76" name="Text Box 4">
          <a:extLst>
            <a:ext uri="{FF2B5EF4-FFF2-40B4-BE49-F238E27FC236}">
              <a16:creationId xmlns:a16="http://schemas.microsoft.com/office/drawing/2014/main" id="{3C296538-B6E0-49C8-A0FA-6DA539098B0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77" name="Text Box 3">
          <a:extLst>
            <a:ext uri="{FF2B5EF4-FFF2-40B4-BE49-F238E27FC236}">
              <a16:creationId xmlns:a16="http://schemas.microsoft.com/office/drawing/2014/main" id="{329364A9-ABFA-481D-AC67-5947F410230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78" name="Text Box 4">
          <a:extLst>
            <a:ext uri="{FF2B5EF4-FFF2-40B4-BE49-F238E27FC236}">
              <a16:creationId xmlns:a16="http://schemas.microsoft.com/office/drawing/2014/main" id="{BD42CD44-6124-4AAF-85A8-9B9DA112D0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79" name="Text Box 3">
          <a:extLst>
            <a:ext uri="{FF2B5EF4-FFF2-40B4-BE49-F238E27FC236}">
              <a16:creationId xmlns:a16="http://schemas.microsoft.com/office/drawing/2014/main" id="{1D370FFD-565A-48CF-92D8-4EF6DF0EB7D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80" name="Text Box 4">
          <a:extLst>
            <a:ext uri="{FF2B5EF4-FFF2-40B4-BE49-F238E27FC236}">
              <a16:creationId xmlns:a16="http://schemas.microsoft.com/office/drawing/2014/main" id="{D2D62F86-FC81-4D67-A14B-10DB1D47434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81" name="Text Box 3">
          <a:extLst>
            <a:ext uri="{FF2B5EF4-FFF2-40B4-BE49-F238E27FC236}">
              <a16:creationId xmlns:a16="http://schemas.microsoft.com/office/drawing/2014/main" id="{07C0EC83-AC5A-4E15-9334-03EE1AFDC1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82" name="Text Box 4">
          <a:extLst>
            <a:ext uri="{FF2B5EF4-FFF2-40B4-BE49-F238E27FC236}">
              <a16:creationId xmlns:a16="http://schemas.microsoft.com/office/drawing/2014/main" id="{FA037B51-B61D-4DEC-AEC0-9AFCB623C0A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83" name="Text Box 3">
          <a:extLst>
            <a:ext uri="{FF2B5EF4-FFF2-40B4-BE49-F238E27FC236}">
              <a16:creationId xmlns:a16="http://schemas.microsoft.com/office/drawing/2014/main" id="{BFEB79E1-442A-4AD2-ACE4-33DCCA64922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84" name="Text Box 4">
          <a:extLst>
            <a:ext uri="{FF2B5EF4-FFF2-40B4-BE49-F238E27FC236}">
              <a16:creationId xmlns:a16="http://schemas.microsoft.com/office/drawing/2014/main" id="{DED14385-A853-4A27-A019-325BB67B3E4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85" name="Text Box 3">
          <a:extLst>
            <a:ext uri="{FF2B5EF4-FFF2-40B4-BE49-F238E27FC236}">
              <a16:creationId xmlns:a16="http://schemas.microsoft.com/office/drawing/2014/main" id="{89CBF0DB-A666-4136-B336-70C8273A9CC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86" name="Text Box 4">
          <a:extLst>
            <a:ext uri="{FF2B5EF4-FFF2-40B4-BE49-F238E27FC236}">
              <a16:creationId xmlns:a16="http://schemas.microsoft.com/office/drawing/2014/main" id="{E4C66A18-3D9E-493D-80CC-12B1289C453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87" name="Text Box 3">
          <a:extLst>
            <a:ext uri="{FF2B5EF4-FFF2-40B4-BE49-F238E27FC236}">
              <a16:creationId xmlns:a16="http://schemas.microsoft.com/office/drawing/2014/main" id="{DA7951E3-EDC2-4383-8490-13A6F238FC1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88" name="Text Box 4">
          <a:extLst>
            <a:ext uri="{FF2B5EF4-FFF2-40B4-BE49-F238E27FC236}">
              <a16:creationId xmlns:a16="http://schemas.microsoft.com/office/drawing/2014/main" id="{EB0B8208-7ED5-43CE-9EDA-A316F3923D4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89" name="Text Box 3">
          <a:extLst>
            <a:ext uri="{FF2B5EF4-FFF2-40B4-BE49-F238E27FC236}">
              <a16:creationId xmlns:a16="http://schemas.microsoft.com/office/drawing/2014/main" id="{D256DF43-4515-4192-86D2-16F10CD10DB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90" name="Text Box 4">
          <a:extLst>
            <a:ext uri="{FF2B5EF4-FFF2-40B4-BE49-F238E27FC236}">
              <a16:creationId xmlns:a16="http://schemas.microsoft.com/office/drawing/2014/main" id="{880CD5BA-DEAE-4A3A-9CBF-41952AE3311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91" name="Text Box 3">
          <a:extLst>
            <a:ext uri="{FF2B5EF4-FFF2-40B4-BE49-F238E27FC236}">
              <a16:creationId xmlns:a16="http://schemas.microsoft.com/office/drawing/2014/main" id="{9AEEBCAF-AF01-413A-89CD-53CAC65B617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92" name="Text Box 4">
          <a:extLst>
            <a:ext uri="{FF2B5EF4-FFF2-40B4-BE49-F238E27FC236}">
              <a16:creationId xmlns:a16="http://schemas.microsoft.com/office/drawing/2014/main" id="{557EC5B4-6603-42D8-9528-7ED038F55BE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93" name="Text Box 3">
          <a:extLst>
            <a:ext uri="{FF2B5EF4-FFF2-40B4-BE49-F238E27FC236}">
              <a16:creationId xmlns:a16="http://schemas.microsoft.com/office/drawing/2014/main" id="{4FAF66D4-143D-41D6-A265-F4059B7DAD0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94" name="Text Box 4">
          <a:extLst>
            <a:ext uri="{FF2B5EF4-FFF2-40B4-BE49-F238E27FC236}">
              <a16:creationId xmlns:a16="http://schemas.microsoft.com/office/drawing/2014/main" id="{F03249DA-EC5E-45FA-B27B-3253694ED8F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95" name="Text Box 3">
          <a:extLst>
            <a:ext uri="{FF2B5EF4-FFF2-40B4-BE49-F238E27FC236}">
              <a16:creationId xmlns:a16="http://schemas.microsoft.com/office/drawing/2014/main" id="{B58CCF5D-E89B-4AE1-B095-376C7BB208F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96" name="Text Box 4">
          <a:extLst>
            <a:ext uri="{FF2B5EF4-FFF2-40B4-BE49-F238E27FC236}">
              <a16:creationId xmlns:a16="http://schemas.microsoft.com/office/drawing/2014/main" id="{E25BCE29-CA4C-421E-81DE-7F9F0EA4892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97" name="Text Box 3">
          <a:extLst>
            <a:ext uri="{FF2B5EF4-FFF2-40B4-BE49-F238E27FC236}">
              <a16:creationId xmlns:a16="http://schemas.microsoft.com/office/drawing/2014/main" id="{C0D19DE7-FE1D-4F9B-8216-C2B2587DAE5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98" name="Text Box 4">
          <a:extLst>
            <a:ext uri="{FF2B5EF4-FFF2-40B4-BE49-F238E27FC236}">
              <a16:creationId xmlns:a16="http://schemas.microsoft.com/office/drawing/2014/main" id="{8F562519-9D03-46F5-9349-75D6F39739D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99" name="Text Box 3">
          <a:extLst>
            <a:ext uri="{FF2B5EF4-FFF2-40B4-BE49-F238E27FC236}">
              <a16:creationId xmlns:a16="http://schemas.microsoft.com/office/drawing/2014/main" id="{1DFEF834-BE31-49C5-BB72-6653E1ED7D4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00" name="Text Box 4">
          <a:extLst>
            <a:ext uri="{FF2B5EF4-FFF2-40B4-BE49-F238E27FC236}">
              <a16:creationId xmlns:a16="http://schemas.microsoft.com/office/drawing/2014/main" id="{1AA895EB-A6C1-450C-9787-FDBE07B5EA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01" name="Text Box 3">
          <a:extLst>
            <a:ext uri="{FF2B5EF4-FFF2-40B4-BE49-F238E27FC236}">
              <a16:creationId xmlns:a16="http://schemas.microsoft.com/office/drawing/2014/main" id="{F602E3B6-0F2D-4AF1-A985-F9EBCB077A2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02" name="Text Box 4">
          <a:extLst>
            <a:ext uri="{FF2B5EF4-FFF2-40B4-BE49-F238E27FC236}">
              <a16:creationId xmlns:a16="http://schemas.microsoft.com/office/drawing/2014/main" id="{BA5436FE-9BF5-4644-8DFA-B2ACD85E7A7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03" name="Text Box 3">
          <a:extLst>
            <a:ext uri="{FF2B5EF4-FFF2-40B4-BE49-F238E27FC236}">
              <a16:creationId xmlns:a16="http://schemas.microsoft.com/office/drawing/2014/main" id="{17E5C9C3-93DC-43CB-940F-D34285BF45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04" name="Text Box 4">
          <a:extLst>
            <a:ext uri="{FF2B5EF4-FFF2-40B4-BE49-F238E27FC236}">
              <a16:creationId xmlns:a16="http://schemas.microsoft.com/office/drawing/2014/main" id="{8499754A-622A-4827-BA70-4DDED0E62BB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05" name="Text Box 3">
          <a:extLst>
            <a:ext uri="{FF2B5EF4-FFF2-40B4-BE49-F238E27FC236}">
              <a16:creationId xmlns:a16="http://schemas.microsoft.com/office/drawing/2014/main" id="{DD4EFDC9-04F0-4992-BAF7-968352C76B8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06" name="Text Box 4">
          <a:extLst>
            <a:ext uri="{FF2B5EF4-FFF2-40B4-BE49-F238E27FC236}">
              <a16:creationId xmlns:a16="http://schemas.microsoft.com/office/drawing/2014/main" id="{61D7F0CB-A739-4914-AABC-FA78318864D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07" name="Text Box 3">
          <a:extLst>
            <a:ext uri="{FF2B5EF4-FFF2-40B4-BE49-F238E27FC236}">
              <a16:creationId xmlns:a16="http://schemas.microsoft.com/office/drawing/2014/main" id="{305AC229-EE2A-4895-86EA-75C85F8BAD9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08" name="Text Box 4">
          <a:extLst>
            <a:ext uri="{FF2B5EF4-FFF2-40B4-BE49-F238E27FC236}">
              <a16:creationId xmlns:a16="http://schemas.microsoft.com/office/drawing/2014/main" id="{D8790D0C-CCD6-401E-A857-5839C799BA5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09" name="Text Box 3">
          <a:extLst>
            <a:ext uri="{FF2B5EF4-FFF2-40B4-BE49-F238E27FC236}">
              <a16:creationId xmlns:a16="http://schemas.microsoft.com/office/drawing/2014/main" id="{2AE866CB-CE5D-47BA-A088-61800CB3B54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10" name="Text Box 4">
          <a:extLst>
            <a:ext uri="{FF2B5EF4-FFF2-40B4-BE49-F238E27FC236}">
              <a16:creationId xmlns:a16="http://schemas.microsoft.com/office/drawing/2014/main" id="{293BE6CB-9CCC-41FE-B254-A82B2F96870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11" name="Text Box 3">
          <a:extLst>
            <a:ext uri="{FF2B5EF4-FFF2-40B4-BE49-F238E27FC236}">
              <a16:creationId xmlns:a16="http://schemas.microsoft.com/office/drawing/2014/main" id="{6FD866E3-96BA-4A0F-9DCB-46BE98BCBE4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12" name="Text Box 4">
          <a:extLst>
            <a:ext uri="{FF2B5EF4-FFF2-40B4-BE49-F238E27FC236}">
              <a16:creationId xmlns:a16="http://schemas.microsoft.com/office/drawing/2014/main" id="{17199AF8-E4EC-410C-AB20-2E15D4F23FE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13" name="Text Box 3">
          <a:extLst>
            <a:ext uri="{FF2B5EF4-FFF2-40B4-BE49-F238E27FC236}">
              <a16:creationId xmlns:a16="http://schemas.microsoft.com/office/drawing/2014/main" id="{5B1EE45A-BA97-4560-A8B6-FC865B31D79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14" name="Text Box 4">
          <a:extLst>
            <a:ext uri="{FF2B5EF4-FFF2-40B4-BE49-F238E27FC236}">
              <a16:creationId xmlns:a16="http://schemas.microsoft.com/office/drawing/2014/main" id="{84071378-22CD-4F88-83F9-C023D1773E9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15" name="Text Box 3">
          <a:extLst>
            <a:ext uri="{FF2B5EF4-FFF2-40B4-BE49-F238E27FC236}">
              <a16:creationId xmlns:a16="http://schemas.microsoft.com/office/drawing/2014/main" id="{F9F411EC-E8CC-4DCB-BA75-ECA1FD8FB64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16" name="Text Box 4">
          <a:extLst>
            <a:ext uri="{FF2B5EF4-FFF2-40B4-BE49-F238E27FC236}">
              <a16:creationId xmlns:a16="http://schemas.microsoft.com/office/drawing/2014/main" id="{28578213-0A51-4406-8217-BB707DEDFEE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17" name="Text Box 3">
          <a:extLst>
            <a:ext uri="{FF2B5EF4-FFF2-40B4-BE49-F238E27FC236}">
              <a16:creationId xmlns:a16="http://schemas.microsoft.com/office/drawing/2014/main" id="{B4C4831D-0652-4C93-9E1F-5869799B1AD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18" name="Text Box 4">
          <a:extLst>
            <a:ext uri="{FF2B5EF4-FFF2-40B4-BE49-F238E27FC236}">
              <a16:creationId xmlns:a16="http://schemas.microsoft.com/office/drawing/2014/main" id="{D0C06309-1FD0-4603-BCF4-965B6C8AFB9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19" name="Text Box 3">
          <a:extLst>
            <a:ext uri="{FF2B5EF4-FFF2-40B4-BE49-F238E27FC236}">
              <a16:creationId xmlns:a16="http://schemas.microsoft.com/office/drawing/2014/main" id="{78BBA522-12C9-4C79-AB8F-E2D0EF05A1D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20" name="Text Box 4">
          <a:extLst>
            <a:ext uri="{FF2B5EF4-FFF2-40B4-BE49-F238E27FC236}">
              <a16:creationId xmlns:a16="http://schemas.microsoft.com/office/drawing/2014/main" id="{BAFFE29F-F5B8-4446-AC65-720406DC73F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521" name="Text Box 3">
          <a:extLst>
            <a:ext uri="{FF2B5EF4-FFF2-40B4-BE49-F238E27FC236}">
              <a16:creationId xmlns:a16="http://schemas.microsoft.com/office/drawing/2014/main" id="{0ADA7424-9D00-4B50-92AB-BC1D3EFD83F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522" name="Text Box 3">
          <a:extLst>
            <a:ext uri="{FF2B5EF4-FFF2-40B4-BE49-F238E27FC236}">
              <a16:creationId xmlns:a16="http://schemas.microsoft.com/office/drawing/2014/main" id="{316FB0AE-A6DB-4559-9B8C-4E4F90C3EEB3}"/>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523" name="Text Box 4">
          <a:extLst>
            <a:ext uri="{FF2B5EF4-FFF2-40B4-BE49-F238E27FC236}">
              <a16:creationId xmlns:a16="http://schemas.microsoft.com/office/drawing/2014/main" id="{DFD64052-619D-4C0C-908B-CADCC2911D2A}"/>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24" name="Text Box 3">
          <a:extLst>
            <a:ext uri="{FF2B5EF4-FFF2-40B4-BE49-F238E27FC236}">
              <a16:creationId xmlns:a16="http://schemas.microsoft.com/office/drawing/2014/main" id="{6B44C6B5-8C08-4A8B-B834-47CB6368960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25" name="Text Box 4">
          <a:extLst>
            <a:ext uri="{FF2B5EF4-FFF2-40B4-BE49-F238E27FC236}">
              <a16:creationId xmlns:a16="http://schemas.microsoft.com/office/drawing/2014/main" id="{DBE6A1FB-C402-4CA5-BBB4-7260BD089EA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26" name="Text Box 3">
          <a:extLst>
            <a:ext uri="{FF2B5EF4-FFF2-40B4-BE49-F238E27FC236}">
              <a16:creationId xmlns:a16="http://schemas.microsoft.com/office/drawing/2014/main" id="{25CF0136-54B6-4E85-94C7-7245F9B1FD3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27" name="Text Box 4">
          <a:extLst>
            <a:ext uri="{FF2B5EF4-FFF2-40B4-BE49-F238E27FC236}">
              <a16:creationId xmlns:a16="http://schemas.microsoft.com/office/drawing/2014/main" id="{C1FCD43B-3110-4B0A-9D9D-4BE486A0B9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28" name="Text Box 3">
          <a:extLst>
            <a:ext uri="{FF2B5EF4-FFF2-40B4-BE49-F238E27FC236}">
              <a16:creationId xmlns:a16="http://schemas.microsoft.com/office/drawing/2014/main" id="{74FDB5C4-308F-4F06-9456-60836B23992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29" name="Text Box 4">
          <a:extLst>
            <a:ext uri="{FF2B5EF4-FFF2-40B4-BE49-F238E27FC236}">
              <a16:creationId xmlns:a16="http://schemas.microsoft.com/office/drawing/2014/main" id="{C7EC9C8F-F469-4ED4-A603-BFF154F86B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30" name="Text Box 3">
          <a:extLst>
            <a:ext uri="{FF2B5EF4-FFF2-40B4-BE49-F238E27FC236}">
              <a16:creationId xmlns:a16="http://schemas.microsoft.com/office/drawing/2014/main" id="{0D3A873F-1B4A-41FC-8A63-CA6278286A2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31" name="Text Box 4">
          <a:extLst>
            <a:ext uri="{FF2B5EF4-FFF2-40B4-BE49-F238E27FC236}">
              <a16:creationId xmlns:a16="http://schemas.microsoft.com/office/drawing/2014/main" id="{07837E08-B360-4934-8852-75F788FB803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32" name="Text Box 3">
          <a:extLst>
            <a:ext uri="{FF2B5EF4-FFF2-40B4-BE49-F238E27FC236}">
              <a16:creationId xmlns:a16="http://schemas.microsoft.com/office/drawing/2014/main" id="{72D431BE-E65A-46F5-A3D7-5A5DE2110A1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33" name="Text Box 4">
          <a:extLst>
            <a:ext uri="{FF2B5EF4-FFF2-40B4-BE49-F238E27FC236}">
              <a16:creationId xmlns:a16="http://schemas.microsoft.com/office/drawing/2014/main" id="{DCF2BE6D-96D1-4744-B8C4-2C6C5D6105A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34" name="Text Box 3">
          <a:extLst>
            <a:ext uri="{FF2B5EF4-FFF2-40B4-BE49-F238E27FC236}">
              <a16:creationId xmlns:a16="http://schemas.microsoft.com/office/drawing/2014/main" id="{093B03AB-1C57-40C8-916E-66802CEB5B5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35" name="Text Box 4">
          <a:extLst>
            <a:ext uri="{FF2B5EF4-FFF2-40B4-BE49-F238E27FC236}">
              <a16:creationId xmlns:a16="http://schemas.microsoft.com/office/drawing/2014/main" id="{5F6BDAA1-3972-4092-8E74-2C6BB332D4A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36" name="Text Box 3">
          <a:extLst>
            <a:ext uri="{FF2B5EF4-FFF2-40B4-BE49-F238E27FC236}">
              <a16:creationId xmlns:a16="http://schemas.microsoft.com/office/drawing/2014/main" id="{ACA5A640-0EA7-4C4A-AD78-3C632064F60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37" name="Text Box 4">
          <a:extLst>
            <a:ext uri="{FF2B5EF4-FFF2-40B4-BE49-F238E27FC236}">
              <a16:creationId xmlns:a16="http://schemas.microsoft.com/office/drawing/2014/main" id="{4EEDFFF5-F827-4712-A63E-86875DBBDB2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38" name="Text Box 3">
          <a:extLst>
            <a:ext uri="{FF2B5EF4-FFF2-40B4-BE49-F238E27FC236}">
              <a16:creationId xmlns:a16="http://schemas.microsoft.com/office/drawing/2014/main" id="{8ACE518F-1E8C-4AFA-AE2F-E3B3138C724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39" name="Text Box 4">
          <a:extLst>
            <a:ext uri="{FF2B5EF4-FFF2-40B4-BE49-F238E27FC236}">
              <a16:creationId xmlns:a16="http://schemas.microsoft.com/office/drawing/2014/main" id="{0D75BC42-E454-4D58-ACCE-69008D41F10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40" name="Text Box 3">
          <a:extLst>
            <a:ext uri="{FF2B5EF4-FFF2-40B4-BE49-F238E27FC236}">
              <a16:creationId xmlns:a16="http://schemas.microsoft.com/office/drawing/2014/main" id="{B1C530EF-9714-4659-937C-E9D62BC6AE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41" name="Text Box 4">
          <a:extLst>
            <a:ext uri="{FF2B5EF4-FFF2-40B4-BE49-F238E27FC236}">
              <a16:creationId xmlns:a16="http://schemas.microsoft.com/office/drawing/2014/main" id="{50C6CFF0-CDAF-4F17-A8CE-2A99833FA7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42" name="Text Box 3">
          <a:extLst>
            <a:ext uri="{FF2B5EF4-FFF2-40B4-BE49-F238E27FC236}">
              <a16:creationId xmlns:a16="http://schemas.microsoft.com/office/drawing/2014/main" id="{F962B534-9F8D-4387-B598-883A2C5888C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43" name="Text Box 4">
          <a:extLst>
            <a:ext uri="{FF2B5EF4-FFF2-40B4-BE49-F238E27FC236}">
              <a16:creationId xmlns:a16="http://schemas.microsoft.com/office/drawing/2014/main" id="{C3921E72-D97F-4522-8C18-BFC59B3B9F9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44" name="Text Box 3">
          <a:extLst>
            <a:ext uri="{FF2B5EF4-FFF2-40B4-BE49-F238E27FC236}">
              <a16:creationId xmlns:a16="http://schemas.microsoft.com/office/drawing/2014/main" id="{109A84D7-114D-4EF5-AC12-533257CA1D5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45" name="Text Box 4">
          <a:extLst>
            <a:ext uri="{FF2B5EF4-FFF2-40B4-BE49-F238E27FC236}">
              <a16:creationId xmlns:a16="http://schemas.microsoft.com/office/drawing/2014/main" id="{FD6ADCE8-00B6-4AD1-8172-A5EAE53AF48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46" name="Text Box 3">
          <a:extLst>
            <a:ext uri="{FF2B5EF4-FFF2-40B4-BE49-F238E27FC236}">
              <a16:creationId xmlns:a16="http://schemas.microsoft.com/office/drawing/2014/main" id="{F7A9BCAF-128E-4604-BBD0-23654E9F40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47" name="Text Box 4">
          <a:extLst>
            <a:ext uri="{FF2B5EF4-FFF2-40B4-BE49-F238E27FC236}">
              <a16:creationId xmlns:a16="http://schemas.microsoft.com/office/drawing/2014/main" id="{CB431514-7FD8-4D11-ACF7-FA88582D151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48" name="Text Box 3">
          <a:extLst>
            <a:ext uri="{FF2B5EF4-FFF2-40B4-BE49-F238E27FC236}">
              <a16:creationId xmlns:a16="http://schemas.microsoft.com/office/drawing/2014/main" id="{D3459EBE-D260-436E-808C-67CDF2A7067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49" name="Text Box 4">
          <a:extLst>
            <a:ext uri="{FF2B5EF4-FFF2-40B4-BE49-F238E27FC236}">
              <a16:creationId xmlns:a16="http://schemas.microsoft.com/office/drawing/2014/main" id="{A0882BB1-CEB7-46C6-9BF6-87CA45EDE8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50" name="Text Box 3">
          <a:extLst>
            <a:ext uri="{FF2B5EF4-FFF2-40B4-BE49-F238E27FC236}">
              <a16:creationId xmlns:a16="http://schemas.microsoft.com/office/drawing/2014/main" id="{5AC923F9-F26C-4115-941B-A952EBDE5A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51" name="Text Box 4">
          <a:extLst>
            <a:ext uri="{FF2B5EF4-FFF2-40B4-BE49-F238E27FC236}">
              <a16:creationId xmlns:a16="http://schemas.microsoft.com/office/drawing/2014/main" id="{79CCBE65-E08F-432B-A219-98B415628C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52" name="Text Box 3">
          <a:extLst>
            <a:ext uri="{FF2B5EF4-FFF2-40B4-BE49-F238E27FC236}">
              <a16:creationId xmlns:a16="http://schemas.microsoft.com/office/drawing/2014/main" id="{8503615F-B507-4288-8B2F-91F14DCF29F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53" name="Text Box 4">
          <a:extLst>
            <a:ext uri="{FF2B5EF4-FFF2-40B4-BE49-F238E27FC236}">
              <a16:creationId xmlns:a16="http://schemas.microsoft.com/office/drawing/2014/main" id="{5D803587-3837-4D6D-9332-D2B044F785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54" name="Text Box 3">
          <a:extLst>
            <a:ext uri="{FF2B5EF4-FFF2-40B4-BE49-F238E27FC236}">
              <a16:creationId xmlns:a16="http://schemas.microsoft.com/office/drawing/2014/main" id="{D798FE5C-9BA1-45FE-A7B7-9F94660E09E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55" name="Text Box 4">
          <a:extLst>
            <a:ext uri="{FF2B5EF4-FFF2-40B4-BE49-F238E27FC236}">
              <a16:creationId xmlns:a16="http://schemas.microsoft.com/office/drawing/2014/main" id="{C181C439-7BBB-48D1-B258-A8AD664BD6F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56" name="Text Box 3">
          <a:extLst>
            <a:ext uri="{FF2B5EF4-FFF2-40B4-BE49-F238E27FC236}">
              <a16:creationId xmlns:a16="http://schemas.microsoft.com/office/drawing/2014/main" id="{5FD01885-7D06-4734-AA68-B7318AE8F2F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57" name="Text Box 4">
          <a:extLst>
            <a:ext uri="{FF2B5EF4-FFF2-40B4-BE49-F238E27FC236}">
              <a16:creationId xmlns:a16="http://schemas.microsoft.com/office/drawing/2014/main" id="{DA5D705C-4091-46A3-B8A3-FC2D8EDE89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58" name="Text Box 3">
          <a:extLst>
            <a:ext uri="{FF2B5EF4-FFF2-40B4-BE49-F238E27FC236}">
              <a16:creationId xmlns:a16="http://schemas.microsoft.com/office/drawing/2014/main" id="{69A59F30-39F8-49BB-9FA7-92DCD2CC0BB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59" name="Text Box 4">
          <a:extLst>
            <a:ext uri="{FF2B5EF4-FFF2-40B4-BE49-F238E27FC236}">
              <a16:creationId xmlns:a16="http://schemas.microsoft.com/office/drawing/2014/main" id="{EE9BA6E1-8743-4AF5-BD83-0127C0A074A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60" name="Text Box 3">
          <a:extLst>
            <a:ext uri="{FF2B5EF4-FFF2-40B4-BE49-F238E27FC236}">
              <a16:creationId xmlns:a16="http://schemas.microsoft.com/office/drawing/2014/main" id="{372AE578-3F71-4C61-BB76-B093518BDD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61" name="Text Box 4">
          <a:extLst>
            <a:ext uri="{FF2B5EF4-FFF2-40B4-BE49-F238E27FC236}">
              <a16:creationId xmlns:a16="http://schemas.microsoft.com/office/drawing/2014/main" id="{5AFBD97C-EF1F-49B3-88E2-954F23FECA0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62" name="Text Box 3">
          <a:extLst>
            <a:ext uri="{FF2B5EF4-FFF2-40B4-BE49-F238E27FC236}">
              <a16:creationId xmlns:a16="http://schemas.microsoft.com/office/drawing/2014/main" id="{8AF56A0E-8E58-4781-93DA-A6D260ECB3E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63" name="Text Box 4">
          <a:extLst>
            <a:ext uri="{FF2B5EF4-FFF2-40B4-BE49-F238E27FC236}">
              <a16:creationId xmlns:a16="http://schemas.microsoft.com/office/drawing/2014/main" id="{79C88B9E-90D5-437C-9660-B1825F8C5E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64" name="Text Box 3">
          <a:extLst>
            <a:ext uri="{FF2B5EF4-FFF2-40B4-BE49-F238E27FC236}">
              <a16:creationId xmlns:a16="http://schemas.microsoft.com/office/drawing/2014/main" id="{4CE02C96-F137-4284-8D27-EE1498FB01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65" name="Text Box 4">
          <a:extLst>
            <a:ext uri="{FF2B5EF4-FFF2-40B4-BE49-F238E27FC236}">
              <a16:creationId xmlns:a16="http://schemas.microsoft.com/office/drawing/2014/main" id="{84B3940E-D1A2-4305-BAFA-4B8F090EBC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66" name="Text Box 3">
          <a:extLst>
            <a:ext uri="{FF2B5EF4-FFF2-40B4-BE49-F238E27FC236}">
              <a16:creationId xmlns:a16="http://schemas.microsoft.com/office/drawing/2014/main" id="{26D9DB4A-5EAE-4C2E-8C86-D55C974C148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67" name="Text Box 4">
          <a:extLst>
            <a:ext uri="{FF2B5EF4-FFF2-40B4-BE49-F238E27FC236}">
              <a16:creationId xmlns:a16="http://schemas.microsoft.com/office/drawing/2014/main" id="{0E7197AA-8BB8-4DAC-9467-407A4D12C5D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68" name="Text Box 3">
          <a:extLst>
            <a:ext uri="{FF2B5EF4-FFF2-40B4-BE49-F238E27FC236}">
              <a16:creationId xmlns:a16="http://schemas.microsoft.com/office/drawing/2014/main" id="{5CDB0044-D023-4601-A235-A5B1801761B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69" name="Text Box 4">
          <a:extLst>
            <a:ext uri="{FF2B5EF4-FFF2-40B4-BE49-F238E27FC236}">
              <a16:creationId xmlns:a16="http://schemas.microsoft.com/office/drawing/2014/main" id="{3BDF9A0D-1778-4AAC-BDE4-97D20B20A0D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70" name="Text Box 3">
          <a:extLst>
            <a:ext uri="{FF2B5EF4-FFF2-40B4-BE49-F238E27FC236}">
              <a16:creationId xmlns:a16="http://schemas.microsoft.com/office/drawing/2014/main" id="{3BB3DFE5-663A-4CAE-ADC5-A62DB2CE6A8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71" name="Text Box 4">
          <a:extLst>
            <a:ext uri="{FF2B5EF4-FFF2-40B4-BE49-F238E27FC236}">
              <a16:creationId xmlns:a16="http://schemas.microsoft.com/office/drawing/2014/main" id="{113C60D3-1A62-420C-8A6B-D4A03C19D2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72" name="Text Box 3">
          <a:extLst>
            <a:ext uri="{FF2B5EF4-FFF2-40B4-BE49-F238E27FC236}">
              <a16:creationId xmlns:a16="http://schemas.microsoft.com/office/drawing/2014/main" id="{B6ED7651-73BD-4D7F-818B-BD3C00E979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73" name="Text Box 4">
          <a:extLst>
            <a:ext uri="{FF2B5EF4-FFF2-40B4-BE49-F238E27FC236}">
              <a16:creationId xmlns:a16="http://schemas.microsoft.com/office/drawing/2014/main" id="{9F1A0E46-8C7D-44B5-82DA-22FA6EF1F1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74" name="Text Box 3">
          <a:extLst>
            <a:ext uri="{FF2B5EF4-FFF2-40B4-BE49-F238E27FC236}">
              <a16:creationId xmlns:a16="http://schemas.microsoft.com/office/drawing/2014/main" id="{E094B8D9-41D3-4EAB-A2A7-AFD2DBDEEA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75" name="Text Box 4">
          <a:extLst>
            <a:ext uri="{FF2B5EF4-FFF2-40B4-BE49-F238E27FC236}">
              <a16:creationId xmlns:a16="http://schemas.microsoft.com/office/drawing/2014/main" id="{FE2FD7E5-119B-49ED-A345-571E6671D88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76" name="Text Box 3">
          <a:extLst>
            <a:ext uri="{FF2B5EF4-FFF2-40B4-BE49-F238E27FC236}">
              <a16:creationId xmlns:a16="http://schemas.microsoft.com/office/drawing/2014/main" id="{1E42FD44-6FB9-4330-B7F7-7957070254B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77" name="Text Box 4">
          <a:extLst>
            <a:ext uri="{FF2B5EF4-FFF2-40B4-BE49-F238E27FC236}">
              <a16:creationId xmlns:a16="http://schemas.microsoft.com/office/drawing/2014/main" id="{EC300D3B-D9F3-446A-8498-776EEA879C5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78" name="Text Box 3">
          <a:extLst>
            <a:ext uri="{FF2B5EF4-FFF2-40B4-BE49-F238E27FC236}">
              <a16:creationId xmlns:a16="http://schemas.microsoft.com/office/drawing/2014/main" id="{352B4196-BA14-477E-AA7A-E8BC360FF97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79" name="Text Box 4">
          <a:extLst>
            <a:ext uri="{FF2B5EF4-FFF2-40B4-BE49-F238E27FC236}">
              <a16:creationId xmlns:a16="http://schemas.microsoft.com/office/drawing/2014/main" id="{F21DF14E-7118-4B5D-BD74-3C6EBCBDEDC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580" name="Text Box 3">
          <a:extLst>
            <a:ext uri="{FF2B5EF4-FFF2-40B4-BE49-F238E27FC236}">
              <a16:creationId xmlns:a16="http://schemas.microsoft.com/office/drawing/2014/main" id="{543A8ADB-3370-4F57-9926-3C9685B90706}"/>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81" name="Text Box 3">
          <a:extLst>
            <a:ext uri="{FF2B5EF4-FFF2-40B4-BE49-F238E27FC236}">
              <a16:creationId xmlns:a16="http://schemas.microsoft.com/office/drawing/2014/main" id="{EBC51906-0B71-451C-B9EF-6D03E578F2D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82" name="Text Box 4">
          <a:extLst>
            <a:ext uri="{FF2B5EF4-FFF2-40B4-BE49-F238E27FC236}">
              <a16:creationId xmlns:a16="http://schemas.microsoft.com/office/drawing/2014/main" id="{3F2972F2-5194-488A-9721-11453163D7B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83" name="Text Box 3">
          <a:extLst>
            <a:ext uri="{FF2B5EF4-FFF2-40B4-BE49-F238E27FC236}">
              <a16:creationId xmlns:a16="http://schemas.microsoft.com/office/drawing/2014/main" id="{5CB4ADBB-DEE1-4F7A-A7B5-FD8B4829AEF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84" name="Text Box 4">
          <a:extLst>
            <a:ext uri="{FF2B5EF4-FFF2-40B4-BE49-F238E27FC236}">
              <a16:creationId xmlns:a16="http://schemas.microsoft.com/office/drawing/2014/main" id="{2AC80185-F9E3-432E-87D9-1B41BF14360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85" name="Text Box 3">
          <a:extLst>
            <a:ext uri="{FF2B5EF4-FFF2-40B4-BE49-F238E27FC236}">
              <a16:creationId xmlns:a16="http://schemas.microsoft.com/office/drawing/2014/main" id="{1FE51B55-B5E4-4371-A42A-447CE2B152F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86" name="Text Box 4">
          <a:extLst>
            <a:ext uri="{FF2B5EF4-FFF2-40B4-BE49-F238E27FC236}">
              <a16:creationId xmlns:a16="http://schemas.microsoft.com/office/drawing/2014/main" id="{3D1F944E-8073-46EC-AB6F-5715556557F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87" name="Text Box 3">
          <a:extLst>
            <a:ext uri="{FF2B5EF4-FFF2-40B4-BE49-F238E27FC236}">
              <a16:creationId xmlns:a16="http://schemas.microsoft.com/office/drawing/2014/main" id="{A25F93C2-D9ED-4D1C-B64D-CEA2B32A21F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88" name="Text Box 4">
          <a:extLst>
            <a:ext uri="{FF2B5EF4-FFF2-40B4-BE49-F238E27FC236}">
              <a16:creationId xmlns:a16="http://schemas.microsoft.com/office/drawing/2014/main" id="{CE40D4F9-4D1E-4EC8-B969-C1A5346DC2E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89" name="Text Box 3">
          <a:extLst>
            <a:ext uri="{FF2B5EF4-FFF2-40B4-BE49-F238E27FC236}">
              <a16:creationId xmlns:a16="http://schemas.microsoft.com/office/drawing/2014/main" id="{C53D50A1-A853-4ED5-8891-E15EF1AEBF3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90" name="Text Box 4">
          <a:extLst>
            <a:ext uri="{FF2B5EF4-FFF2-40B4-BE49-F238E27FC236}">
              <a16:creationId xmlns:a16="http://schemas.microsoft.com/office/drawing/2014/main" id="{AFB546E5-C1EF-475B-AE0F-387494A7D2D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91" name="Text Box 3">
          <a:extLst>
            <a:ext uri="{FF2B5EF4-FFF2-40B4-BE49-F238E27FC236}">
              <a16:creationId xmlns:a16="http://schemas.microsoft.com/office/drawing/2014/main" id="{1DE8D30F-25DC-4A00-AEA7-82545E5299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92" name="Text Box 4">
          <a:extLst>
            <a:ext uri="{FF2B5EF4-FFF2-40B4-BE49-F238E27FC236}">
              <a16:creationId xmlns:a16="http://schemas.microsoft.com/office/drawing/2014/main" id="{05EEBF46-B341-4E5D-81A0-02DA214B75E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93" name="Text Box 3">
          <a:extLst>
            <a:ext uri="{FF2B5EF4-FFF2-40B4-BE49-F238E27FC236}">
              <a16:creationId xmlns:a16="http://schemas.microsoft.com/office/drawing/2014/main" id="{D169B80E-F915-4823-A6ED-076635F9FE4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94" name="Text Box 4">
          <a:extLst>
            <a:ext uri="{FF2B5EF4-FFF2-40B4-BE49-F238E27FC236}">
              <a16:creationId xmlns:a16="http://schemas.microsoft.com/office/drawing/2014/main" id="{0209059D-ACB8-4B67-B8C0-5C01383F985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95" name="Text Box 3">
          <a:extLst>
            <a:ext uri="{FF2B5EF4-FFF2-40B4-BE49-F238E27FC236}">
              <a16:creationId xmlns:a16="http://schemas.microsoft.com/office/drawing/2014/main" id="{BCA27C30-B816-44FF-AF75-416B8074601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96" name="Text Box 4">
          <a:extLst>
            <a:ext uri="{FF2B5EF4-FFF2-40B4-BE49-F238E27FC236}">
              <a16:creationId xmlns:a16="http://schemas.microsoft.com/office/drawing/2014/main" id="{EA1FB688-0AB8-4DFA-A155-132C99B23A5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97" name="Text Box 3">
          <a:extLst>
            <a:ext uri="{FF2B5EF4-FFF2-40B4-BE49-F238E27FC236}">
              <a16:creationId xmlns:a16="http://schemas.microsoft.com/office/drawing/2014/main" id="{B8D7C4E3-FAD0-443A-97B1-1CD6D556D87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598" name="Text Box 3">
          <a:extLst>
            <a:ext uri="{FF2B5EF4-FFF2-40B4-BE49-F238E27FC236}">
              <a16:creationId xmlns:a16="http://schemas.microsoft.com/office/drawing/2014/main" id="{E4C0D28B-F089-423B-A07E-3B572BB0F83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599" name="Text Box 4">
          <a:extLst>
            <a:ext uri="{FF2B5EF4-FFF2-40B4-BE49-F238E27FC236}">
              <a16:creationId xmlns:a16="http://schemas.microsoft.com/office/drawing/2014/main" id="{8080E352-C69C-4297-AF7B-DDB5AEFA6FCB}"/>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00" name="Text Box 3">
          <a:extLst>
            <a:ext uri="{FF2B5EF4-FFF2-40B4-BE49-F238E27FC236}">
              <a16:creationId xmlns:a16="http://schemas.microsoft.com/office/drawing/2014/main" id="{AF8CE535-677B-4479-A220-3B985BD0B3B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01" name="Text Box 4">
          <a:extLst>
            <a:ext uri="{FF2B5EF4-FFF2-40B4-BE49-F238E27FC236}">
              <a16:creationId xmlns:a16="http://schemas.microsoft.com/office/drawing/2014/main" id="{8B207B9A-8524-4C1D-ABBB-CC4F862C3DE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02" name="Text Box 3">
          <a:extLst>
            <a:ext uri="{FF2B5EF4-FFF2-40B4-BE49-F238E27FC236}">
              <a16:creationId xmlns:a16="http://schemas.microsoft.com/office/drawing/2014/main" id="{49D42155-DDB6-46AC-B122-0AA34C70AE2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03" name="Text Box 4">
          <a:extLst>
            <a:ext uri="{FF2B5EF4-FFF2-40B4-BE49-F238E27FC236}">
              <a16:creationId xmlns:a16="http://schemas.microsoft.com/office/drawing/2014/main" id="{4096DE29-C3C6-4F1A-BDDE-5049E1C0790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04" name="Text Box 3">
          <a:extLst>
            <a:ext uri="{FF2B5EF4-FFF2-40B4-BE49-F238E27FC236}">
              <a16:creationId xmlns:a16="http://schemas.microsoft.com/office/drawing/2014/main" id="{F00C3728-9DDB-4877-9F7F-63501020E3D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05" name="Text Box 4">
          <a:extLst>
            <a:ext uri="{FF2B5EF4-FFF2-40B4-BE49-F238E27FC236}">
              <a16:creationId xmlns:a16="http://schemas.microsoft.com/office/drawing/2014/main" id="{F6154BA3-8539-42A4-AFB1-73FABD9ECD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06" name="Text Box 3">
          <a:extLst>
            <a:ext uri="{FF2B5EF4-FFF2-40B4-BE49-F238E27FC236}">
              <a16:creationId xmlns:a16="http://schemas.microsoft.com/office/drawing/2014/main" id="{06321D89-3F31-4EEE-AA32-3564B3B6E4A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07" name="Text Box 4">
          <a:extLst>
            <a:ext uri="{FF2B5EF4-FFF2-40B4-BE49-F238E27FC236}">
              <a16:creationId xmlns:a16="http://schemas.microsoft.com/office/drawing/2014/main" id="{818C36D3-7357-4854-9D3D-72C005C6553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08" name="Text Box 3">
          <a:extLst>
            <a:ext uri="{FF2B5EF4-FFF2-40B4-BE49-F238E27FC236}">
              <a16:creationId xmlns:a16="http://schemas.microsoft.com/office/drawing/2014/main" id="{8AC40B10-99E9-4800-B7EB-901AC29A971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09" name="Text Box 4">
          <a:extLst>
            <a:ext uri="{FF2B5EF4-FFF2-40B4-BE49-F238E27FC236}">
              <a16:creationId xmlns:a16="http://schemas.microsoft.com/office/drawing/2014/main" id="{710966CE-3475-418D-814C-DCCF6714503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10" name="Text Box 3">
          <a:extLst>
            <a:ext uri="{FF2B5EF4-FFF2-40B4-BE49-F238E27FC236}">
              <a16:creationId xmlns:a16="http://schemas.microsoft.com/office/drawing/2014/main" id="{D9ADA72F-6A8B-4050-9AD0-21351895618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11" name="Text Box 4">
          <a:extLst>
            <a:ext uri="{FF2B5EF4-FFF2-40B4-BE49-F238E27FC236}">
              <a16:creationId xmlns:a16="http://schemas.microsoft.com/office/drawing/2014/main" id="{3E520BFE-78C3-4CF7-A426-6C3D3822A3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12" name="Text Box 3">
          <a:extLst>
            <a:ext uri="{FF2B5EF4-FFF2-40B4-BE49-F238E27FC236}">
              <a16:creationId xmlns:a16="http://schemas.microsoft.com/office/drawing/2014/main" id="{6FCBD71C-54A7-43D8-A770-2FDC85E2FA7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13" name="Text Box 4">
          <a:extLst>
            <a:ext uri="{FF2B5EF4-FFF2-40B4-BE49-F238E27FC236}">
              <a16:creationId xmlns:a16="http://schemas.microsoft.com/office/drawing/2014/main" id="{1D8447F6-B1C5-47AC-AF7A-D55D50727FD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14" name="Text Box 3">
          <a:extLst>
            <a:ext uri="{FF2B5EF4-FFF2-40B4-BE49-F238E27FC236}">
              <a16:creationId xmlns:a16="http://schemas.microsoft.com/office/drawing/2014/main" id="{C200B793-5188-4925-A682-27DF5A3F68D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15" name="Text Box 4">
          <a:extLst>
            <a:ext uri="{FF2B5EF4-FFF2-40B4-BE49-F238E27FC236}">
              <a16:creationId xmlns:a16="http://schemas.microsoft.com/office/drawing/2014/main" id="{190FC3B8-5AFB-4779-8096-1484BF69399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16" name="Text Box 3">
          <a:extLst>
            <a:ext uri="{FF2B5EF4-FFF2-40B4-BE49-F238E27FC236}">
              <a16:creationId xmlns:a16="http://schemas.microsoft.com/office/drawing/2014/main" id="{508BF17D-63CF-43B9-A0F3-54EB410F31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17" name="Text Box 4">
          <a:extLst>
            <a:ext uri="{FF2B5EF4-FFF2-40B4-BE49-F238E27FC236}">
              <a16:creationId xmlns:a16="http://schemas.microsoft.com/office/drawing/2014/main" id="{2DA5D7C0-F065-42B8-A6A6-355E5B9BA9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18" name="Text Box 3">
          <a:extLst>
            <a:ext uri="{FF2B5EF4-FFF2-40B4-BE49-F238E27FC236}">
              <a16:creationId xmlns:a16="http://schemas.microsoft.com/office/drawing/2014/main" id="{F700F3C5-26D0-471F-9F47-753B18CB890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19" name="Text Box 4">
          <a:extLst>
            <a:ext uri="{FF2B5EF4-FFF2-40B4-BE49-F238E27FC236}">
              <a16:creationId xmlns:a16="http://schemas.microsoft.com/office/drawing/2014/main" id="{4065A914-C8BE-4568-8F79-93E8EB964BB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20" name="Text Box 3">
          <a:extLst>
            <a:ext uri="{FF2B5EF4-FFF2-40B4-BE49-F238E27FC236}">
              <a16:creationId xmlns:a16="http://schemas.microsoft.com/office/drawing/2014/main" id="{13609764-6871-497A-9D3C-E2BE7C0C743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21" name="Text Box 4">
          <a:extLst>
            <a:ext uri="{FF2B5EF4-FFF2-40B4-BE49-F238E27FC236}">
              <a16:creationId xmlns:a16="http://schemas.microsoft.com/office/drawing/2014/main" id="{5DE50063-51E1-4409-8519-90A50A84BC0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22" name="Text Box 3">
          <a:extLst>
            <a:ext uri="{FF2B5EF4-FFF2-40B4-BE49-F238E27FC236}">
              <a16:creationId xmlns:a16="http://schemas.microsoft.com/office/drawing/2014/main" id="{EB3EABF6-08C1-4DCF-985C-DF285CB3807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23" name="Text Box 4">
          <a:extLst>
            <a:ext uri="{FF2B5EF4-FFF2-40B4-BE49-F238E27FC236}">
              <a16:creationId xmlns:a16="http://schemas.microsoft.com/office/drawing/2014/main" id="{A869D803-2B38-4896-8FD3-0A89A1DD096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24" name="Text Box 3">
          <a:extLst>
            <a:ext uri="{FF2B5EF4-FFF2-40B4-BE49-F238E27FC236}">
              <a16:creationId xmlns:a16="http://schemas.microsoft.com/office/drawing/2014/main" id="{ED4EC5C7-2DFF-48F2-BFC5-8A60C0D9123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25" name="Text Box 4">
          <a:extLst>
            <a:ext uri="{FF2B5EF4-FFF2-40B4-BE49-F238E27FC236}">
              <a16:creationId xmlns:a16="http://schemas.microsoft.com/office/drawing/2014/main" id="{89F987B0-AC9F-4621-8E73-9E0DE67D0AA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26" name="Text Box 3">
          <a:extLst>
            <a:ext uri="{FF2B5EF4-FFF2-40B4-BE49-F238E27FC236}">
              <a16:creationId xmlns:a16="http://schemas.microsoft.com/office/drawing/2014/main" id="{FAE9E5E3-5ACC-4C12-8236-86245372FFC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27" name="Text Box 4">
          <a:extLst>
            <a:ext uri="{FF2B5EF4-FFF2-40B4-BE49-F238E27FC236}">
              <a16:creationId xmlns:a16="http://schemas.microsoft.com/office/drawing/2014/main" id="{01434260-86F0-4E9C-BD10-BBE6C96382E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28" name="Text Box 3">
          <a:extLst>
            <a:ext uri="{FF2B5EF4-FFF2-40B4-BE49-F238E27FC236}">
              <a16:creationId xmlns:a16="http://schemas.microsoft.com/office/drawing/2014/main" id="{F7929A18-4FE9-4F37-BAEC-319419BBB0B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29" name="Text Box 4">
          <a:extLst>
            <a:ext uri="{FF2B5EF4-FFF2-40B4-BE49-F238E27FC236}">
              <a16:creationId xmlns:a16="http://schemas.microsoft.com/office/drawing/2014/main" id="{33FEA961-80DC-438E-ACCC-F4F62FE600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30" name="Text Box 3">
          <a:extLst>
            <a:ext uri="{FF2B5EF4-FFF2-40B4-BE49-F238E27FC236}">
              <a16:creationId xmlns:a16="http://schemas.microsoft.com/office/drawing/2014/main" id="{8095389A-95CA-42BD-A77C-D56AAE2052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31" name="Text Box 4">
          <a:extLst>
            <a:ext uri="{FF2B5EF4-FFF2-40B4-BE49-F238E27FC236}">
              <a16:creationId xmlns:a16="http://schemas.microsoft.com/office/drawing/2014/main" id="{27987A80-4C0F-4031-A6B2-86C72A1AECF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32" name="Text Box 3">
          <a:extLst>
            <a:ext uri="{FF2B5EF4-FFF2-40B4-BE49-F238E27FC236}">
              <a16:creationId xmlns:a16="http://schemas.microsoft.com/office/drawing/2014/main" id="{12158A99-EEAF-4026-A70C-7412C53EB9E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33" name="Text Box 4">
          <a:extLst>
            <a:ext uri="{FF2B5EF4-FFF2-40B4-BE49-F238E27FC236}">
              <a16:creationId xmlns:a16="http://schemas.microsoft.com/office/drawing/2014/main" id="{97D5705C-02CC-406E-88D2-7AF4372089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34" name="Text Box 3">
          <a:extLst>
            <a:ext uri="{FF2B5EF4-FFF2-40B4-BE49-F238E27FC236}">
              <a16:creationId xmlns:a16="http://schemas.microsoft.com/office/drawing/2014/main" id="{82DF5302-8A17-490F-BA2F-E1BB39B5B0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35" name="Text Box 4">
          <a:extLst>
            <a:ext uri="{FF2B5EF4-FFF2-40B4-BE49-F238E27FC236}">
              <a16:creationId xmlns:a16="http://schemas.microsoft.com/office/drawing/2014/main" id="{E756C66D-8BE2-4E79-A390-B6AF844E3C7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36" name="Text Box 3">
          <a:extLst>
            <a:ext uri="{FF2B5EF4-FFF2-40B4-BE49-F238E27FC236}">
              <a16:creationId xmlns:a16="http://schemas.microsoft.com/office/drawing/2014/main" id="{7AB140D3-4581-4C57-9174-EC5A9D87BA8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37" name="Text Box 4">
          <a:extLst>
            <a:ext uri="{FF2B5EF4-FFF2-40B4-BE49-F238E27FC236}">
              <a16:creationId xmlns:a16="http://schemas.microsoft.com/office/drawing/2014/main" id="{6681F703-89C6-45BA-B21D-0DA2D3C5400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38" name="Text Box 3">
          <a:extLst>
            <a:ext uri="{FF2B5EF4-FFF2-40B4-BE49-F238E27FC236}">
              <a16:creationId xmlns:a16="http://schemas.microsoft.com/office/drawing/2014/main" id="{357B172B-0FA3-42A8-BAE8-465217956A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39" name="Text Box 4">
          <a:extLst>
            <a:ext uri="{FF2B5EF4-FFF2-40B4-BE49-F238E27FC236}">
              <a16:creationId xmlns:a16="http://schemas.microsoft.com/office/drawing/2014/main" id="{EC6B15BE-1CD2-47C7-8DF9-AFE6C19A16B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40" name="Text Box 3">
          <a:extLst>
            <a:ext uri="{FF2B5EF4-FFF2-40B4-BE49-F238E27FC236}">
              <a16:creationId xmlns:a16="http://schemas.microsoft.com/office/drawing/2014/main" id="{EDEB4EF6-BD68-470D-8605-FD25144277A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41" name="Text Box 4">
          <a:extLst>
            <a:ext uri="{FF2B5EF4-FFF2-40B4-BE49-F238E27FC236}">
              <a16:creationId xmlns:a16="http://schemas.microsoft.com/office/drawing/2014/main" id="{9ACADB78-50E6-4AC4-97A9-1E34ABB2E5B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42" name="Text Box 3">
          <a:extLst>
            <a:ext uri="{FF2B5EF4-FFF2-40B4-BE49-F238E27FC236}">
              <a16:creationId xmlns:a16="http://schemas.microsoft.com/office/drawing/2014/main" id="{1FB4C0F1-62C6-4DAE-A5C6-71964662711B}"/>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43" name="Text Box 4">
          <a:extLst>
            <a:ext uri="{FF2B5EF4-FFF2-40B4-BE49-F238E27FC236}">
              <a16:creationId xmlns:a16="http://schemas.microsoft.com/office/drawing/2014/main" id="{4F53F48A-DBC3-4EE6-9127-E8519A03DD6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44" name="Text Box 3">
          <a:extLst>
            <a:ext uri="{FF2B5EF4-FFF2-40B4-BE49-F238E27FC236}">
              <a16:creationId xmlns:a16="http://schemas.microsoft.com/office/drawing/2014/main" id="{C2B8E964-BEFA-4E20-912F-CA707B60F06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45" name="Text Box 4">
          <a:extLst>
            <a:ext uri="{FF2B5EF4-FFF2-40B4-BE49-F238E27FC236}">
              <a16:creationId xmlns:a16="http://schemas.microsoft.com/office/drawing/2014/main" id="{723FB225-9B56-4C28-AD66-53DEB205E84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46" name="Text Box 3">
          <a:extLst>
            <a:ext uri="{FF2B5EF4-FFF2-40B4-BE49-F238E27FC236}">
              <a16:creationId xmlns:a16="http://schemas.microsoft.com/office/drawing/2014/main" id="{0229CB6C-417D-4765-BDA1-EEDCD97AA3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47" name="Text Box 4">
          <a:extLst>
            <a:ext uri="{FF2B5EF4-FFF2-40B4-BE49-F238E27FC236}">
              <a16:creationId xmlns:a16="http://schemas.microsoft.com/office/drawing/2014/main" id="{AE3784E3-A4A6-437E-9689-EEE1B1CD4A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48" name="Text Box 3">
          <a:extLst>
            <a:ext uri="{FF2B5EF4-FFF2-40B4-BE49-F238E27FC236}">
              <a16:creationId xmlns:a16="http://schemas.microsoft.com/office/drawing/2014/main" id="{96BA8506-DF1C-4CB0-8238-56C2A95485C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49" name="Text Box 4">
          <a:extLst>
            <a:ext uri="{FF2B5EF4-FFF2-40B4-BE49-F238E27FC236}">
              <a16:creationId xmlns:a16="http://schemas.microsoft.com/office/drawing/2014/main" id="{ABD5914C-3C2F-4DC4-90FB-6BB273B2318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50" name="Text Box 3">
          <a:extLst>
            <a:ext uri="{FF2B5EF4-FFF2-40B4-BE49-F238E27FC236}">
              <a16:creationId xmlns:a16="http://schemas.microsoft.com/office/drawing/2014/main" id="{FEAAE398-A4D4-4032-8398-1DAC88351A9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51" name="Text Box 4">
          <a:extLst>
            <a:ext uri="{FF2B5EF4-FFF2-40B4-BE49-F238E27FC236}">
              <a16:creationId xmlns:a16="http://schemas.microsoft.com/office/drawing/2014/main" id="{3FED66AD-8D43-4CF1-AF90-E9E615B1CF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52" name="Text Box 3">
          <a:extLst>
            <a:ext uri="{FF2B5EF4-FFF2-40B4-BE49-F238E27FC236}">
              <a16:creationId xmlns:a16="http://schemas.microsoft.com/office/drawing/2014/main" id="{049EA22F-BCE2-4840-A5CA-448413AEC9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53" name="Text Box 4">
          <a:extLst>
            <a:ext uri="{FF2B5EF4-FFF2-40B4-BE49-F238E27FC236}">
              <a16:creationId xmlns:a16="http://schemas.microsoft.com/office/drawing/2014/main" id="{ABFC733C-7536-4FD4-A70C-E8DF0C9797D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54" name="Text Box 3">
          <a:extLst>
            <a:ext uri="{FF2B5EF4-FFF2-40B4-BE49-F238E27FC236}">
              <a16:creationId xmlns:a16="http://schemas.microsoft.com/office/drawing/2014/main" id="{78D3C504-15A4-42B0-A429-6D81E6A984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55" name="Text Box 4">
          <a:extLst>
            <a:ext uri="{FF2B5EF4-FFF2-40B4-BE49-F238E27FC236}">
              <a16:creationId xmlns:a16="http://schemas.microsoft.com/office/drawing/2014/main" id="{30DA943B-F12A-4B1F-A5E1-41E3D72D534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656" name="Text Box 3">
          <a:extLst>
            <a:ext uri="{FF2B5EF4-FFF2-40B4-BE49-F238E27FC236}">
              <a16:creationId xmlns:a16="http://schemas.microsoft.com/office/drawing/2014/main" id="{4142BF61-F17C-4282-A2E3-D531D9F6501F}"/>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57" name="Text Box 3">
          <a:extLst>
            <a:ext uri="{FF2B5EF4-FFF2-40B4-BE49-F238E27FC236}">
              <a16:creationId xmlns:a16="http://schemas.microsoft.com/office/drawing/2014/main" id="{C7D6590F-1536-4FFC-91B3-59922CF9501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58" name="Text Box 4">
          <a:extLst>
            <a:ext uri="{FF2B5EF4-FFF2-40B4-BE49-F238E27FC236}">
              <a16:creationId xmlns:a16="http://schemas.microsoft.com/office/drawing/2014/main" id="{A42C3B53-12A2-4EE7-A413-715817EC04A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59" name="Text Box 3">
          <a:extLst>
            <a:ext uri="{FF2B5EF4-FFF2-40B4-BE49-F238E27FC236}">
              <a16:creationId xmlns:a16="http://schemas.microsoft.com/office/drawing/2014/main" id="{FDBAE280-2524-4788-B831-C529E9762F2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60" name="Text Box 4">
          <a:extLst>
            <a:ext uri="{FF2B5EF4-FFF2-40B4-BE49-F238E27FC236}">
              <a16:creationId xmlns:a16="http://schemas.microsoft.com/office/drawing/2014/main" id="{F2E88181-8C72-4081-961F-41FCDC32018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61" name="Text Box 3">
          <a:extLst>
            <a:ext uri="{FF2B5EF4-FFF2-40B4-BE49-F238E27FC236}">
              <a16:creationId xmlns:a16="http://schemas.microsoft.com/office/drawing/2014/main" id="{013D4605-E4DC-4CAB-B496-CDE740F109C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62" name="Text Box 4">
          <a:extLst>
            <a:ext uri="{FF2B5EF4-FFF2-40B4-BE49-F238E27FC236}">
              <a16:creationId xmlns:a16="http://schemas.microsoft.com/office/drawing/2014/main" id="{E25FDF89-0CFB-47AF-92B0-3549E2E20B5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63" name="Text Box 3">
          <a:extLst>
            <a:ext uri="{FF2B5EF4-FFF2-40B4-BE49-F238E27FC236}">
              <a16:creationId xmlns:a16="http://schemas.microsoft.com/office/drawing/2014/main" id="{41C4EB43-6CAC-4138-994F-51BB8A65853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64" name="Text Box 4">
          <a:extLst>
            <a:ext uri="{FF2B5EF4-FFF2-40B4-BE49-F238E27FC236}">
              <a16:creationId xmlns:a16="http://schemas.microsoft.com/office/drawing/2014/main" id="{83DEB0C6-18F5-4C32-B464-1C146310C89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65" name="Text Box 3">
          <a:extLst>
            <a:ext uri="{FF2B5EF4-FFF2-40B4-BE49-F238E27FC236}">
              <a16:creationId xmlns:a16="http://schemas.microsoft.com/office/drawing/2014/main" id="{3681DED3-05EC-4A1B-9C24-45DC04EE3A4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66" name="Text Box 4">
          <a:extLst>
            <a:ext uri="{FF2B5EF4-FFF2-40B4-BE49-F238E27FC236}">
              <a16:creationId xmlns:a16="http://schemas.microsoft.com/office/drawing/2014/main" id="{531D4B9E-8FE2-401A-A93C-B63109E48BE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67" name="Text Box 3">
          <a:extLst>
            <a:ext uri="{FF2B5EF4-FFF2-40B4-BE49-F238E27FC236}">
              <a16:creationId xmlns:a16="http://schemas.microsoft.com/office/drawing/2014/main" id="{8DB0F153-A31D-4FB4-9012-D5CD183DD5D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68" name="Text Box 4">
          <a:extLst>
            <a:ext uri="{FF2B5EF4-FFF2-40B4-BE49-F238E27FC236}">
              <a16:creationId xmlns:a16="http://schemas.microsoft.com/office/drawing/2014/main" id="{9A9FB889-E157-4003-843D-B2609095F2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69" name="Text Box 3">
          <a:extLst>
            <a:ext uri="{FF2B5EF4-FFF2-40B4-BE49-F238E27FC236}">
              <a16:creationId xmlns:a16="http://schemas.microsoft.com/office/drawing/2014/main" id="{41001AAB-9FE1-4F0E-B719-9EE5B0A1990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70" name="Text Box 4">
          <a:extLst>
            <a:ext uri="{FF2B5EF4-FFF2-40B4-BE49-F238E27FC236}">
              <a16:creationId xmlns:a16="http://schemas.microsoft.com/office/drawing/2014/main" id="{51BE772E-48C3-4D9B-BB3F-57ECBB32352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71" name="Text Box 3">
          <a:extLst>
            <a:ext uri="{FF2B5EF4-FFF2-40B4-BE49-F238E27FC236}">
              <a16:creationId xmlns:a16="http://schemas.microsoft.com/office/drawing/2014/main" id="{823EEBC0-B300-4763-B39D-3D0F8F1FF24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72" name="Text Box 4">
          <a:extLst>
            <a:ext uri="{FF2B5EF4-FFF2-40B4-BE49-F238E27FC236}">
              <a16:creationId xmlns:a16="http://schemas.microsoft.com/office/drawing/2014/main" id="{3469154D-7831-4A5F-A196-99EBFC8CE2E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73" name="Text Box 3">
          <a:extLst>
            <a:ext uri="{FF2B5EF4-FFF2-40B4-BE49-F238E27FC236}">
              <a16:creationId xmlns:a16="http://schemas.microsoft.com/office/drawing/2014/main" id="{FE8C0F5A-CB0D-41E8-8278-FF87473787A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74" name="Text Box 3">
          <a:extLst>
            <a:ext uri="{FF2B5EF4-FFF2-40B4-BE49-F238E27FC236}">
              <a16:creationId xmlns:a16="http://schemas.microsoft.com/office/drawing/2014/main" id="{C315E92B-A71F-4F93-B046-81AD3F3141A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75" name="Text Box 4">
          <a:extLst>
            <a:ext uri="{FF2B5EF4-FFF2-40B4-BE49-F238E27FC236}">
              <a16:creationId xmlns:a16="http://schemas.microsoft.com/office/drawing/2014/main" id="{EE8FB400-9EAE-4002-8DC4-EAE15B34333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76" name="Text Box 3">
          <a:extLst>
            <a:ext uri="{FF2B5EF4-FFF2-40B4-BE49-F238E27FC236}">
              <a16:creationId xmlns:a16="http://schemas.microsoft.com/office/drawing/2014/main" id="{21A17BBB-94DE-4904-B06D-F5C7773CE1E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77" name="Text Box 4">
          <a:extLst>
            <a:ext uri="{FF2B5EF4-FFF2-40B4-BE49-F238E27FC236}">
              <a16:creationId xmlns:a16="http://schemas.microsoft.com/office/drawing/2014/main" id="{9CEC23B6-A513-4FE1-85D8-847653294EF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78" name="Text Box 3">
          <a:extLst>
            <a:ext uri="{FF2B5EF4-FFF2-40B4-BE49-F238E27FC236}">
              <a16:creationId xmlns:a16="http://schemas.microsoft.com/office/drawing/2014/main" id="{2D935AA7-65C1-4B60-BFCA-CA85F6606DF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79" name="Text Box 4">
          <a:extLst>
            <a:ext uri="{FF2B5EF4-FFF2-40B4-BE49-F238E27FC236}">
              <a16:creationId xmlns:a16="http://schemas.microsoft.com/office/drawing/2014/main" id="{A1FAFA57-34CF-406C-AE86-C595EC5CDD8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80" name="Text Box 3">
          <a:extLst>
            <a:ext uri="{FF2B5EF4-FFF2-40B4-BE49-F238E27FC236}">
              <a16:creationId xmlns:a16="http://schemas.microsoft.com/office/drawing/2014/main" id="{2AD78B27-AD52-4932-991A-B55940EBB3A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81" name="Text Box 4">
          <a:extLst>
            <a:ext uri="{FF2B5EF4-FFF2-40B4-BE49-F238E27FC236}">
              <a16:creationId xmlns:a16="http://schemas.microsoft.com/office/drawing/2014/main" id="{AC69F41A-36BB-4DBD-A8F0-FA1074D8427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82" name="Text Box 3">
          <a:extLst>
            <a:ext uri="{FF2B5EF4-FFF2-40B4-BE49-F238E27FC236}">
              <a16:creationId xmlns:a16="http://schemas.microsoft.com/office/drawing/2014/main" id="{009BF354-9329-4B3A-A697-E883B600C34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83" name="Text Box 4">
          <a:extLst>
            <a:ext uri="{FF2B5EF4-FFF2-40B4-BE49-F238E27FC236}">
              <a16:creationId xmlns:a16="http://schemas.microsoft.com/office/drawing/2014/main" id="{1E13D0A8-C7CF-4FED-970C-C2BE8D65277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84" name="Text Box 3">
          <a:extLst>
            <a:ext uri="{FF2B5EF4-FFF2-40B4-BE49-F238E27FC236}">
              <a16:creationId xmlns:a16="http://schemas.microsoft.com/office/drawing/2014/main" id="{C6040B8C-8223-475C-A3AE-B6AC3F52111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85" name="Text Box 4">
          <a:extLst>
            <a:ext uri="{FF2B5EF4-FFF2-40B4-BE49-F238E27FC236}">
              <a16:creationId xmlns:a16="http://schemas.microsoft.com/office/drawing/2014/main" id="{259DE2DA-D33A-4FDC-8274-EA421E2BA9A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86" name="Text Box 3">
          <a:extLst>
            <a:ext uri="{FF2B5EF4-FFF2-40B4-BE49-F238E27FC236}">
              <a16:creationId xmlns:a16="http://schemas.microsoft.com/office/drawing/2014/main" id="{1C8256F9-3B13-4B56-B75C-12309529A3A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87" name="Text Box 4">
          <a:extLst>
            <a:ext uri="{FF2B5EF4-FFF2-40B4-BE49-F238E27FC236}">
              <a16:creationId xmlns:a16="http://schemas.microsoft.com/office/drawing/2014/main" id="{711EC24D-1075-4112-8072-41C26FA6EF5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88" name="Text Box 3">
          <a:extLst>
            <a:ext uri="{FF2B5EF4-FFF2-40B4-BE49-F238E27FC236}">
              <a16:creationId xmlns:a16="http://schemas.microsoft.com/office/drawing/2014/main" id="{90933AE3-AACC-46C6-AB9B-F45959809C0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89" name="Text Box 4">
          <a:extLst>
            <a:ext uri="{FF2B5EF4-FFF2-40B4-BE49-F238E27FC236}">
              <a16:creationId xmlns:a16="http://schemas.microsoft.com/office/drawing/2014/main" id="{69D6F20C-D524-4245-8DB5-569C58BC0BF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90" name="Text Box 3">
          <a:extLst>
            <a:ext uri="{FF2B5EF4-FFF2-40B4-BE49-F238E27FC236}">
              <a16:creationId xmlns:a16="http://schemas.microsoft.com/office/drawing/2014/main" id="{185178DD-0162-4862-9F11-5104453ACD5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91" name="Text Box 3">
          <a:extLst>
            <a:ext uri="{FF2B5EF4-FFF2-40B4-BE49-F238E27FC236}">
              <a16:creationId xmlns:a16="http://schemas.microsoft.com/office/drawing/2014/main" id="{C39872C6-64B9-426C-8EB9-502287FB129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92" name="Text Box 4">
          <a:extLst>
            <a:ext uri="{FF2B5EF4-FFF2-40B4-BE49-F238E27FC236}">
              <a16:creationId xmlns:a16="http://schemas.microsoft.com/office/drawing/2014/main" id="{5C816F47-1AC2-4C46-A682-41F266EBC6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93" name="Text Box 3">
          <a:extLst>
            <a:ext uri="{FF2B5EF4-FFF2-40B4-BE49-F238E27FC236}">
              <a16:creationId xmlns:a16="http://schemas.microsoft.com/office/drawing/2014/main" id="{449F6382-F93D-4299-98F8-29A64A4B693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694" name="Text Box 3">
          <a:extLst>
            <a:ext uri="{FF2B5EF4-FFF2-40B4-BE49-F238E27FC236}">
              <a16:creationId xmlns:a16="http://schemas.microsoft.com/office/drawing/2014/main" id="{C46E2534-9317-471C-83A6-AB58CAA9F60B}"/>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695" name="Text Box 4">
          <a:extLst>
            <a:ext uri="{FF2B5EF4-FFF2-40B4-BE49-F238E27FC236}">
              <a16:creationId xmlns:a16="http://schemas.microsoft.com/office/drawing/2014/main" id="{B6A564D1-6261-46B2-9004-19B5E9217FE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96" name="Text Box 3">
          <a:extLst>
            <a:ext uri="{FF2B5EF4-FFF2-40B4-BE49-F238E27FC236}">
              <a16:creationId xmlns:a16="http://schemas.microsoft.com/office/drawing/2014/main" id="{D87C2966-2335-4C0B-A2FA-08191672A0A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97" name="Text Box 4">
          <a:extLst>
            <a:ext uri="{FF2B5EF4-FFF2-40B4-BE49-F238E27FC236}">
              <a16:creationId xmlns:a16="http://schemas.microsoft.com/office/drawing/2014/main" id="{3BEF6023-8EA5-4192-9066-AF65F7E991B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98" name="Text Box 3">
          <a:extLst>
            <a:ext uri="{FF2B5EF4-FFF2-40B4-BE49-F238E27FC236}">
              <a16:creationId xmlns:a16="http://schemas.microsoft.com/office/drawing/2014/main" id="{EFB4A347-38D6-43EF-B742-B67154082F3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99" name="Text Box 4">
          <a:extLst>
            <a:ext uri="{FF2B5EF4-FFF2-40B4-BE49-F238E27FC236}">
              <a16:creationId xmlns:a16="http://schemas.microsoft.com/office/drawing/2014/main" id="{A680C38D-F3F3-4806-A55D-ACE98C36CE9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00" name="Text Box 3">
          <a:extLst>
            <a:ext uri="{FF2B5EF4-FFF2-40B4-BE49-F238E27FC236}">
              <a16:creationId xmlns:a16="http://schemas.microsoft.com/office/drawing/2014/main" id="{8EAC4082-BB55-44FA-9482-AD2246AC65D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01" name="Text Box 4">
          <a:extLst>
            <a:ext uri="{FF2B5EF4-FFF2-40B4-BE49-F238E27FC236}">
              <a16:creationId xmlns:a16="http://schemas.microsoft.com/office/drawing/2014/main" id="{5735C401-4B2D-4871-A53E-DC2F918B244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02" name="Text Box 3">
          <a:extLst>
            <a:ext uri="{FF2B5EF4-FFF2-40B4-BE49-F238E27FC236}">
              <a16:creationId xmlns:a16="http://schemas.microsoft.com/office/drawing/2014/main" id="{00AA05CF-4174-4856-9FD7-1ED89CF5CAB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03" name="Text Box 4">
          <a:extLst>
            <a:ext uri="{FF2B5EF4-FFF2-40B4-BE49-F238E27FC236}">
              <a16:creationId xmlns:a16="http://schemas.microsoft.com/office/drawing/2014/main" id="{AE0D0687-3DB1-41FA-9D1B-E7FBA0BDA2F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04" name="Text Box 3">
          <a:extLst>
            <a:ext uri="{FF2B5EF4-FFF2-40B4-BE49-F238E27FC236}">
              <a16:creationId xmlns:a16="http://schemas.microsoft.com/office/drawing/2014/main" id="{FD4A52AC-D58B-4697-8E04-24879AAC7A3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05" name="Text Box 4">
          <a:extLst>
            <a:ext uri="{FF2B5EF4-FFF2-40B4-BE49-F238E27FC236}">
              <a16:creationId xmlns:a16="http://schemas.microsoft.com/office/drawing/2014/main" id="{40CAD2CB-43C3-4CDB-BC57-3D363E205E7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06" name="Text Box 3">
          <a:extLst>
            <a:ext uri="{FF2B5EF4-FFF2-40B4-BE49-F238E27FC236}">
              <a16:creationId xmlns:a16="http://schemas.microsoft.com/office/drawing/2014/main" id="{019E7F3F-F875-4312-A816-20795B1D6B8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07" name="Text Box 4">
          <a:extLst>
            <a:ext uri="{FF2B5EF4-FFF2-40B4-BE49-F238E27FC236}">
              <a16:creationId xmlns:a16="http://schemas.microsoft.com/office/drawing/2014/main" id="{02B3D424-1344-4AB7-9C0D-FAE0F4DF13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08" name="Text Box 3">
          <a:extLst>
            <a:ext uri="{FF2B5EF4-FFF2-40B4-BE49-F238E27FC236}">
              <a16:creationId xmlns:a16="http://schemas.microsoft.com/office/drawing/2014/main" id="{DB5CB8F0-9973-4A26-ABB3-D9E771BD654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09" name="Text Box 4">
          <a:extLst>
            <a:ext uri="{FF2B5EF4-FFF2-40B4-BE49-F238E27FC236}">
              <a16:creationId xmlns:a16="http://schemas.microsoft.com/office/drawing/2014/main" id="{54AD0431-F922-4D29-989D-A435F7BD3DB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10" name="Text Box 3">
          <a:extLst>
            <a:ext uri="{FF2B5EF4-FFF2-40B4-BE49-F238E27FC236}">
              <a16:creationId xmlns:a16="http://schemas.microsoft.com/office/drawing/2014/main" id="{6BECC37C-FEF1-4512-8B7F-6AE8AE5D62F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11" name="Text Box 4">
          <a:extLst>
            <a:ext uri="{FF2B5EF4-FFF2-40B4-BE49-F238E27FC236}">
              <a16:creationId xmlns:a16="http://schemas.microsoft.com/office/drawing/2014/main" id="{3DE9D6C9-B94E-4F13-9614-4119DA352D7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12" name="Text Box 3">
          <a:extLst>
            <a:ext uri="{FF2B5EF4-FFF2-40B4-BE49-F238E27FC236}">
              <a16:creationId xmlns:a16="http://schemas.microsoft.com/office/drawing/2014/main" id="{E4964D71-7BAA-4F12-9829-C8FCFBF8FA3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13" name="Text Box 4">
          <a:extLst>
            <a:ext uri="{FF2B5EF4-FFF2-40B4-BE49-F238E27FC236}">
              <a16:creationId xmlns:a16="http://schemas.microsoft.com/office/drawing/2014/main" id="{090FC2C0-24C2-48E3-A5C3-63B655E198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14" name="Text Box 3">
          <a:extLst>
            <a:ext uri="{FF2B5EF4-FFF2-40B4-BE49-F238E27FC236}">
              <a16:creationId xmlns:a16="http://schemas.microsoft.com/office/drawing/2014/main" id="{1DA0EB22-E0EB-4BE6-B6EC-C02F0BA21F8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15" name="Text Box 4">
          <a:extLst>
            <a:ext uri="{FF2B5EF4-FFF2-40B4-BE49-F238E27FC236}">
              <a16:creationId xmlns:a16="http://schemas.microsoft.com/office/drawing/2014/main" id="{DE9C5410-9BDE-4239-9D31-6766D54C5E4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16" name="Text Box 3">
          <a:extLst>
            <a:ext uri="{FF2B5EF4-FFF2-40B4-BE49-F238E27FC236}">
              <a16:creationId xmlns:a16="http://schemas.microsoft.com/office/drawing/2014/main" id="{D14EA1AB-B09A-476B-B6B2-A494CDF9FC5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17" name="Text Box 4">
          <a:extLst>
            <a:ext uri="{FF2B5EF4-FFF2-40B4-BE49-F238E27FC236}">
              <a16:creationId xmlns:a16="http://schemas.microsoft.com/office/drawing/2014/main" id="{50A04737-813E-4486-ADEC-E6FF9945FE6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18" name="Text Box 3">
          <a:extLst>
            <a:ext uri="{FF2B5EF4-FFF2-40B4-BE49-F238E27FC236}">
              <a16:creationId xmlns:a16="http://schemas.microsoft.com/office/drawing/2014/main" id="{8D677049-A1EC-44B4-B4EC-60A75F298D1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19" name="Text Box 4">
          <a:extLst>
            <a:ext uri="{FF2B5EF4-FFF2-40B4-BE49-F238E27FC236}">
              <a16:creationId xmlns:a16="http://schemas.microsoft.com/office/drawing/2014/main" id="{1975A60F-A0FA-470A-AEC9-95CA53F9D5F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20" name="Text Box 3">
          <a:extLst>
            <a:ext uri="{FF2B5EF4-FFF2-40B4-BE49-F238E27FC236}">
              <a16:creationId xmlns:a16="http://schemas.microsoft.com/office/drawing/2014/main" id="{22295330-08E2-4B37-B048-21196EBA4E4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21" name="Text Box 4">
          <a:extLst>
            <a:ext uri="{FF2B5EF4-FFF2-40B4-BE49-F238E27FC236}">
              <a16:creationId xmlns:a16="http://schemas.microsoft.com/office/drawing/2014/main" id="{12FFA156-589D-489B-8BDB-B332EDB15F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22" name="Text Box 3">
          <a:extLst>
            <a:ext uri="{FF2B5EF4-FFF2-40B4-BE49-F238E27FC236}">
              <a16:creationId xmlns:a16="http://schemas.microsoft.com/office/drawing/2014/main" id="{1ABBC40A-FE01-4BFD-A2E0-6B601B06B5F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23" name="Text Box 4">
          <a:extLst>
            <a:ext uri="{FF2B5EF4-FFF2-40B4-BE49-F238E27FC236}">
              <a16:creationId xmlns:a16="http://schemas.microsoft.com/office/drawing/2014/main" id="{087DFCEA-39C9-4BA5-BFE4-9B85ABB17D1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24" name="Text Box 3">
          <a:extLst>
            <a:ext uri="{FF2B5EF4-FFF2-40B4-BE49-F238E27FC236}">
              <a16:creationId xmlns:a16="http://schemas.microsoft.com/office/drawing/2014/main" id="{969B434E-1284-4D99-BDDD-75BFF432A1B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25" name="Text Box 4">
          <a:extLst>
            <a:ext uri="{FF2B5EF4-FFF2-40B4-BE49-F238E27FC236}">
              <a16:creationId xmlns:a16="http://schemas.microsoft.com/office/drawing/2014/main" id="{F47EB7BA-C744-4779-8A80-A84FCAFFE5B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26" name="Text Box 3">
          <a:extLst>
            <a:ext uri="{FF2B5EF4-FFF2-40B4-BE49-F238E27FC236}">
              <a16:creationId xmlns:a16="http://schemas.microsoft.com/office/drawing/2014/main" id="{51C7D0F6-3096-4333-9CAB-A1090234BA4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27" name="Text Box 4">
          <a:extLst>
            <a:ext uri="{FF2B5EF4-FFF2-40B4-BE49-F238E27FC236}">
              <a16:creationId xmlns:a16="http://schemas.microsoft.com/office/drawing/2014/main" id="{97665488-2776-4983-B97A-1F7DC06F6E1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28" name="Text Box 3">
          <a:extLst>
            <a:ext uri="{FF2B5EF4-FFF2-40B4-BE49-F238E27FC236}">
              <a16:creationId xmlns:a16="http://schemas.microsoft.com/office/drawing/2014/main" id="{1CB2467D-CCFC-4A01-BBC5-C640919B28F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29" name="Text Box 4">
          <a:extLst>
            <a:ext uri="{FF2B5EF4-FFF2-40B4-BE49-F238E27FC236}">
              <a16:creationId xmlns:a16="http://schemas.microsoft.com/office/drawing/2014/main" id="{C0BC6FEA-247C-45C8-808C-9462709E80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30" name="Text Box 3">
          <a:extLst>
            <a:ext uri="{FF2B5EF4-FFF2-40B4-BE49-F238E27FC236}">
              <a16:creationId xmlns:a16="http://schemas.microsoft.com/office/drawing/2014/main" id="{24158156-ACE9-41D8-8E28-C423A837D9E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31" name="Text Box 4">
          <a:extLst>
            <a:ext uri="{FF2B5EF4-FFF2-40B4-BE49-F238E27FC236}">
              <a16:creationId xmlns:a16="http://schemas.microsoft.com/office/drawing/2014/main" id="{E49A81B7-C953-4C23-B3B8-BA6CF031136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32" name="Text Box 3">
          <a:extLst>
            <a:ext uri="{FF2B5EF4-FFF2-40B4-BE49-F238E27FC236}">
              <a16:creationId xmlns:a16="http://schemas.microsoft.com/office/drawing/2014/main" id="{1AAEFB21-C979-464B-8A5A-530675011C2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33" name="Text Box 4">
          <a:extLst>
            <a:ext uri="{FF2B5EF4-FFF2-40B4-BE49-F238E27FC236}">
              <a16:creationId xmlns:a16="http://schemas.microsoft.com/office/drawing/2014/main" id="{769EDC0C-FD85-478D-AAF2-3C65794F43B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34" name="Text Box 3">
          <a:extLst>
            <a:ext uri="{FF2B5EF4-FFF2-40B4-BE49-F238E27FC236}">
              <a16:creationId xmlns:a16="http://schemas.microsoft.com/office/drawing/2014/main" id="{03368387-48AC-452E-A4A9-B18B134B664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35" name="Text Box 4">
          <a:extLst>
            <a:ext uri="{FF2B5EF4-FFF2-40B4-BE49-F238E27FC236}">
              <a16:creationId xmlns:a16="http://schemas.microsoft.com/office/drawing/2014/main" id="{5F8F2484-252F-470E-B635-FE029E93656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36" name="Text Box 3">
          <a:extLst>
            <a:ext uri="{FF2B5EF4-FFF2-40B4-BE49-F238E27FC236}">
              <a16:creationId xmlns:a16="http://schemas.microsoft.com/office/drawing/2014/main" id="{691862A1-BA30-470C-8C29-5A7A4A48E1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37" name="Text Box 4">
          <a:extLst>
            <a:ext uri="{FF2B5EF4-FFF2-40B4-BE49-F238E27FC236}">
              <a16:creationId xmlns:a16="http://schemas.microsoft.com/office/drawing/2014/main" id="{AF4618F3-1563-47FC-9FDA-857F96169DB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38" name="Text Box 3">
          <a:extLst>
            <a:ext uri="{FF2B5EF4-FFF2-40B4-BE49-F238E27FC236}">
              <a16:creationId xmlns:a16="http://schemas.microsoft.com/office/drawing/2014/main" id="{85AC3B78-31DC-46D3-9E3A-8682109B5AE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39" name="Text Box 4">
          <a:extLst>
            <a:ext uri="{FF2B5EF4-FFF2-40B4-BE49-F238E27FC236}">
              <a16:creationId xmlns:a16="http://schemas.microsoft.com/office/drawing/2014/main" id="{44F878F1-D701-47B2-AD4F-34E311AAFAC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40" name="Text Box 3">
          <a:extLst>
            <a:ext uri="{FF2B5EF4-FFF2-40B4-BE49-F238E27FC236}">
              <a16:creationId xmlns:a16="http://schemas.microsoft.com/office/drawing/2014/main" id="{8909EB17-767A-477A-9C0A-91FAB06FE1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41" name="Text Box 4">
          <a:extLst>
            <a:ext uri="{FF2B5EF4-FFF2-40B4-BE49-F238E27FC236}">
              <a16:creationId xmlns:a16="http://schemas.microsoft.com/office/drawing/2014/main" id="{40F29824-1E75-40C3-B6D5-81A4B69B7D9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42" name="Text Box 3">
          <a:extLst>
            <a:ext uri="{FF2B5EF4-FFF2-40B4-BE49-F238E27FC236}">
              <a16:creationId xmlns:a16="http://schemas.microsoft.com/office/drawing/2014/main" id="{0DD55677-9972-4CA9-B69F-DA2CD66122C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43" name="Text Box 4">
          <a:extLst>
            <a:ext uri="{FF2B5EF4-FFF2-40B4-BE49-F238E27FC236}">
              <a16:creationId xmlns:a16="http://schemas.microsoft.com/office/drawing/2014/main" id="{4964CDCB-6063-4A84-99A3-456D90E17FA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44" name="Text Box 3">
          <a:extLst>
            <a:ext uri="{FF2B5EF4-FFF2-40B4-BE49-F238E27FC236}">
              <a16:creationId xmlns:a16="http://schemas.microsoft.com/office/drawing/2014/main" id="{748591BD-0503-431E-A134-77C4DCEB23B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45" name="Text Box 4">
          <a:extLst>
            <a:ext uri="{FF2B5EF4-FFF2-40B4-BE49-F238E27FC236}">
              <a16:creationId xmlns:a16="http://schemas.microsoft.com/office/drawing/2014/main" id="{60546232-2F20-4824-B93C-A275D0D8B15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46" name="Text Box 3">
          <a:extLst>
            <a:ext uri="{FF2B5EF4-FFF2-40B4-BE49-F238E27FC236}">
              <a16:creationId xmlns:a16="http://schemas.microsoft.com/office/drawing/2014/main" id="{2229DAF4-E117-438A-AAFD-365FD06950F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47" name="Text Box 4">
          <a:extLst>
            <a:ext uri="{FF2B5EF4-FFF2-40B4-BE49-F238E27FC236}">
              <a16:creationId xmlns:a16="http://schemas.microsoft.com/office/drawing/2014/main" id="{0F7082B7-FD3F-4E66-85FE-9E16BD13AF6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48" name="Text Box 3">
          <a:extLst>
            <a:ext uri="{FF2B5EF4-FFF2-40B4-BE49-F238E27FC236}">
              <a16:creationId xmlns:a16="http://schemas.microsoft.com/office/drawing/2014/main" id="{A8B470D6-2708-4C8D-BCB9-3F9E14B7C99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49" name="Text Box 4">
          <a:extLst>
            <a:ext uri="{FF2B5EF4-FFF2-40B4-BE49-F238E27FC236}">
              <a16:creationId xmlns:a16="http://schemas.microsoft.com/office/drawing/2014/main" id="{EEDE9D77-088B-4490-BAA3-98FE0EA5B78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50" name="Text Box 3">
          <a:extLst>
            <a:ext uri="{FF2B5EF4-FFF2-40B4-BE49-F238E27FC236}">
              <a16:creationId xmlns:a16="http://schemas.microsoft.com/office/drawing/2014/main" id="{3999B40B-E370-4615-85F1-6B072CFC278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51" name="Text Box 4">
          <a:extLst>
            <a:ext uri="{FF2B5EF4-FFF2-40B4-BE49-F238E27FC236}">
              <a16:creationId xmlns:a16="http://schemas.microsoft.com/office/drawing/2014/main" id="{B2C93493-3E56-40CF-8EA1-0660BEFEC22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752" name="Text Box 3">
          <a:extLst>
            <a:ext uri="{FF2B5EF4-FFF2-40B4-BE49-F238E27FC236}">
              <a16:creationId xmlns:a16="http://schemas.microsoft.com/office/drawing/2014/main" id="{2296B349-549B-4651-BFCB-23B64F892F7B}"/>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53" name="Text Box 3">
          <a:extLst>
            <a:ext uri="{FF2B5EF4-FFF2-40B4-BE49-F238E27FC236}">
              <a16:creationId xmlns:a16="http://schemas.microsoft.com/office/drawing/2014/main" id="{476F3660-1592-4E52-BBF1-EE06801FADD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54" name="Text Box 4">
          <a:extLst>
            <a:ext uri="{FF2B5EF4-FFF2-40B4-BE49-F238E27FC236}">
              <a16:creationId xmlns:a16="http://schemas.microsoft.com/office/drawing/2014/main" id="{76F0A7E3-0D33-46FE-8D6D-859A6265923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55" name="Text Box 3">
          <a:extLst>
            <a:ext uri="{FF2B5EF4-FFF2-40B4-BE49-F238E27FC236}">
              <a16:creationId xmlns:a16="http://schemas.microsoft.com/office/drawing/2014/main" id="{C22F3677-1607-4A0A-88CA-166EC51B3A3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56" name="Text Box 4">
          <a:extLst>
            <a:ext uri="{FF2B5EF4-FFF2-40B4-BE49-F238E27FC236}">
              <a16:creationId xmlns:a16="http://schemas.microsoft.com/office/drawing/2014/main" id="{B3E64860-37C2-41AA-97F1-EBCBAA38CB2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57" name="Text Box 3">
          <a:extLst>
            <a:ext uri="{FF2B5EF4-FFF2-40B4-BE49-F238E27FC236}">
              <a16:creationId xmlns:a16="http://schemas.microsoft.com/office/drawing/2014/main" id="{88BC5BAD-7022-43EE-A650-1A9FB09196B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58" name="Text Box 4">
          <a:extLst>
            <a:ext uri="{FF2B5EF4-FFF2-40B4-BE49-F238E27FC236}">
              <a16:creationId xmlns:a16="http://schemas.microsoft.com/office/drawing/2014/main" id="{58FCE1DB-1C0A-4796-A23E-F2D73D5A3C9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59" name="Text Box 3">
          <a:extLst>
            <a:ext uri="{FF2B5EF4-FFF2-40B4-BE49-F238E27FC236}">
              <a16:creationId xmlns:a16="http://schemas.microsoft.com/office/drawing/2014/main" id="{C9A5AB36-69FB-4BE7-8DBA-43E244D4E7C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60" name="Text Box 4">
          <a:extLst>
            <a:ext uri="{FF2B5EF4-FFF2-40B4-BE49-F238E27FC236}">
              <a16:creationId xmlns:a16="http://schemas.microsoft.com/office/drawing/2014/main" id="{8236669A-375B-4D3A-9E2D-015103B96EE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61" name="Text Box 3">
          <a:extLst>
            <a:ext uri="{FF2B5EF4-FFF2-40B4-BE49-F238E27FC236}">
              <a16:creationId xmlns:a16="http://schemas.microsoft.com/office/drawing/2014/main" id="{DC9B28D1-3482-4C7D-87D0-F9D4389A5F5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62" name="Text Box 4">
          <a:extLst>
            <a:ext uri="{FF2B5EF4-FFF2-40B4-BE49-F238E27FC236}">
              <a16:creationId xmlns:a16="http://schemas.microsoft.com/office/drawing/2014/main" id="{ADDBF406-7886-4764-8471-F0BCE0D7908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63" name="Text Box 3">
          <a:extLst>
            <a:ext uri="{FF2B5EF4-FFF2-40B4-BE49-F238E27FC236}">
              <a16:creationId xmlns:a16="http://schemas.microsoft.com/office/drawing/2014/main" id="{DD7A4F3A-6234-4657-AFE4-0128FB97249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64" name="Text Box 4">
          <a:extLst>
            <a:ext uri="{FF2B5EF4-FFF2-40B4-BE49-F238E27FC236}">
              <a16:creationId xmlns:a16="http://schemas.microsoft.com/office/drawing/2014/main" id="{2E1621D4-DA8E-45C9-915D-58B634F377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65" name="Text Box 3">
          <a:extLst>
            <a:ext uri="{FF2B5EF4-FFF2-40B4-BE49-F238E27FC236}">
              <a16:creationId xmlns:a16="http://schemas.microsoft.com/office/drawing/2014/main" id="{77E2132C-BF7B-4F26-B96A-EB3D87CD6DA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66" name="Text Box 4">
          <a:extLst>
            <a:ext uri="{FF2B5EF4-FFF2-40B4-BE49-F238E27FC236}">
              <a16:creationId xmlns:a16="http://schemas.microsoft.com/office/drawing/2014/main" id="{A13F7CE9-A691-4877-9C6A-C6FFCFFCB7F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67" name="Text Box 3">
          <a:extLst>
            <a:ext uri="{FF2B5EF4-FFF2-40B4-BE49-F238E27FC236}">
              <a16:creationId xmlns:a16="http://schemas.microsoft.com/office/drawing/2014/main" id="{C271D507-8A87-45BE-A65E-C0102A53724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68" name="Text Box 4">
          <a:extLst>
            <a:ext uri="{FF2B5EF4-FFF2-40B4-BE49-F238E27FC236}">
              <a16:creationId xmlns:a16="http://schemas.microsoft.com/office/drawing/2014/main" id="{D7B11342-BA36-4695-9009-0DFF85F78E5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69" name="Text Box 3">
          <a:extLst>
            <a:ext uri="{FF2B5EF4-FFF2-40B4-BE49-F238E27FC236}">
              <a16:creationId xmlns:a16="http://schemas.microsoft.com/office/drawing/2014/main" id="{E35FB361-2EAE-46C1-A33C-57D7E57B32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70" name="Text Box 3">
          <a:extLst>
            <a:ext uri="{FF2B5EF4-FFF2-40B4-BE49-F238E27FC236}">
              <a16:creationId xmlns:a16="http://schemas.microsoft.com/office/drawing/2014/main" id="{A51BF4C1-16B5-47C4-BA96-82AEB94D1B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71" name="Text Box 4">
          <a:extLst>
            <a:ext uri="{FF2B5EF4-FFF2-40B4-BE49-F238E27FC236}">
              <a16:creationId xmlns:a16="http://schemas.microsoft.com/office/drawing/2014/main" id="{5429421B-9FD0-4732-B8DE-7E0EE5A2D88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72" name="Text Box 3">
          <a:extLst>
            <a:ext uri="{FF2B5EF4-FFF2-40B4-BE49-F238E27FC236}">
              <a16:creationId xmlns:a16="http://schemas.microsoft.com/office/drawing/2014/main" id="{E9A97D27-1A33-43EA-8658-126E7ACF05E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73" name="Text Box 4">
          <a:extLst>
            <a:ext uri="{FF2B5EF4-FFF2-40B4-BE49-F238E27FC236}">
              <a16:creationId xmlns:a16="http://schemas.microsoft.com/office/drawing/2014/main" id="{456B697D-1059-44F7-980B-0C8EE7F2CB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74" name="Text Box 3">
          <a:extLst>
            <a:ext uri="{FF2B5EF4-FFF2-40B4-BE49-F238E27FC236}">
              <a16:creationId xmlns:a16="http://schemas.microsoft.com/office/drawing/2014/main" id="{C8F1C8C9-19A1-4597-9B8A-C6D1C1ABEB8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75" name="Text Box 4">
          <a:extLst>
            <a:ext uri="{FF2B5EF4-FFF2-40B4-BE49-F238E27FC236}">
              <a16:creationId xmlns:a16="http://schemas.microsoft.com/office/drawing/2014/main" id="{AFC9531A-9186-43AB-BA1D-D01871C12C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76" name="Text Box 3">
          <a:extLst>
            <a:ext uri="{FF2B5EF4-FFF2-40B4-BE49-F238E27FC236}">
              <a16:creationId xmlns:a16="http://schemas.microsoft.com/office/drawing/2014/main" id="{26563DA2-2E2A-44B7-91C8-25780F64C4A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77" name="Text Box 4">
          <a:extLst>
            <a:ext uri="{FF2B5EF4-FFF2-40B4-BE49-F238E27FC236}">
              <a16:creationId xmlns:a16="http://schemas.microsoft.com/office/drawing/2014/main" id="{F365BDC9-807A-43F3-A657-3527A996D3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78" name="Text Box 3">
          <a:extLst>
            <a:ext uri="{FF2B5EF4-FFF2-40B4-BE49-F238E27FC236}">
              <a16:creationId xmlns:a16="http://schemas.microsoft.com/office/drawing/2014/main" id="{E0E91076-CDC7-4F27-8140-C5B0EC70F5C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79" name="Text Box 4">
          <a:extLst>
            <a:ext uri="{FF2B5EF4-FFF2-40B4-BE49-F238E27FC236}">
              <a16:creationId xmlns:a16="http://schemas.microsoft.com/office/drawing/2014/main" id="{45F8F458-C301-42FF-AC30-075575B84C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80" name="Text Box 3">
          <a:extLst>
            <a:ext uri="{FF2B5EF4-FFF2-40B4-BE49-F238E27FC236}">
              <a16:creationId xmlns:a16="http://schemas.microsoft.com/office/drawing/2014/main" id="{917A6570-943C-4355-9D37-B275B7BE24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81" name="Text Box 4">
          <a:extLst>
            <a:ext uri="{FF2B5EF4-FFF2-40B4-BE49-F238E27FC236}">
              <a16:creationId xmlns:a16="http://schemas.microsoft.com/office/drawing/2014/main" id="{099F72B9-DDDC-4A87-AB59-9B4ED01E21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82" name="Text Box 3">
          <a:extLst>
            <a:ext uri="{FF2B5EF4-FFF2-40B4-BE49-F238E27FC236}">
              <a16:creationId xmlns:a16="http://schemas.microsoft.com/office/drawing/2014/main" id="{DCBC1FE9-49C1-424C-9026-6BA2DD993E4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83" name="Text Box 4">
          <a:extLst>
            <a:ext uri="{FF2B5EF4-FFF2-40B4-BE49-F238E27FC236}">
              <a16:creationId xmlns:a16="http://schemas.microsoft.com/office/drawing/2014/main" id="{9AE3D64E-66D1-4BDE-AFD6-D9B636D623D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84" name="Text Box 3">
          <a:extLst>
            <a:ext uri="{FF2B5EF4-FFF2-40B4-BE49-F238E27FC236}">
              <a16:creationId xmlns:a16="http://schemas.microsoft.com/office/drawing/2014/main" id="{5E585C8F-888F-4564-897E-078206BB137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85" name="Text Box 4">
          <a:extLst>
            <a:ext uri="{FF2B5EF4-FFF2-40B4-BE49-F238E27FC236}">
              <a16:creationId xmlns:a16="http://schemas.microsoft.com/office/drawing/2014/main" id="{1DBCEF18-4B4C-4BBF-9DB5-38B4C9B1420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86" name="Text Box 3">
          <a:extLst>
            <a:ext uri="{FF2B5EF4-FFF2-40B4-BE49-F238E27FC236}">
              <a16:creationId xmlns:a16="http://schemas.microsoft.com/office/drawing/2014/main" id="{DF29D877-8D7A-4B1E-A8C8-98B24AB22F2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87" name="Text Box 3">
          <a:extLst>
            <a:ext uri="{FF2B5EF4-FFF2-40B4-BE49-F238E27FC236}">
              <a16:creationId xmlns:a16="http://schemas.microsoft.com/office/drawing/2014/main" id="{7638FD51-3360-46F1-9784-2A920644B3C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88" name="Text Box 4">
          <a:extLst>
            <a:ext uri="{FF2B5EF4-FFF2-40B4-BE49-F238E27FC236}">
              <a16:creationId xmlns:a16="http://schemas.microsoft.com/office/drawing/2014/main" id="{B330504D-A3C4-415B-9C25-570D3CC1D9D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89" name="Text Box 3">
          <a:extLst>
            <a:ext uri="{FF2B5EF4-FFF2-40B4-BE49-F238E27FC236}">
              <a16:creationId xmlns:a16="http://schemas.microsoft.com/office/drawing/2014/main" id="{B260E5D8-8B79-4685-82C4-77C3DD1A7A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90" name="Text Box 3">
          <a:extLst>
            <a:ext uri="{FF2B5EF4-FFF2-40B4-BE49-F238E27FC236}">
              <a16:creationId xmlns:a16="http://schemas.microsoft.com/office/drawing/2014/main" id="{3CD90E8A-57C6-4190-ADF3-37027A8418FB}"/>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91" name="Text Box 4">
          <a:extLst>
            <a:ext uri="{FF2B5EF4-FFF2-40B4-BE49-F238E27FC236}">
              <a16:creationId xmlns:a16="http://schemas.microsoft.com/office/drawing/2014/main" id="{5CB7335D-4524-4018-B751-8CEDC98B043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92" name="Text Box 3">
          <a:extLst>
            <a:ext uri="{FF2B5EF4-FFF2-40B4-BE49-F238E27FC236}">
              <a16:creationId xmlns:a16="http://schemas.microsoft.com/office/drawing/2014/main" id="{0B6A67D6-C23D-4C47-92E9-58297441412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93" name="Text Box 4">
          <a:extLst>
            <a:ext uri="{FF2B5EF4-FFF2-40B4-BE49-F238E27FC236}">
              <a16:creationId xmlns:a16="http://schemas.microsoft.com/office/drawing/2014/main" id="{BF71013C-08C3-4121-9A70-A29A9D18DC5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94" name="Text Box 3">
          <a:extLst>
            <a:ext uri="{FF2B5EF4-FFF2-40B4-BE49-F238E27FC236}">
              <a16:creationId xmlns:a16="http://schemas.microsoft.com/office/drawing/2014/main" id="{7AC3796F-2FBA-4D2B-BC0B-CD91E235ECF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95" name="Text Box 4">
          <a:extLst>
            <a:ext uri="{FF2B5EF4-FFF2-40B4-BE49-F238E27FC236}">
              <a16:creationId xmlns:a16="http://schemas.microsoft.com/office/drawing/2014/main" id="{9469B041-E93E-4D28-9AE8-5A0AC44AFE0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96" name="Text Box 3">
          <a:extLst>
            <a:ext uri="{FF2B5EF4-FFF2-40B4-BE49-F238E27FC236}">
              <a16:creationId xmlns:a16="http://schemas.microsoft.com/office/drawing/2014/main" id="{4A35C8A5-3A1C-4D6D-99CD-6E844B89AB6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97" name="Text Box 4">
          <a:extLst>
            <a:ext uri="{FF2B5EF4-FFF2-40B4-BE49-F238E27FC236}">
              <a16:creationId xmlns:a16="http://schemas.microsoft.com/office/drawing/2014/main" id="{40078257-65E1-4538-89D8-34CBC9C753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98" name="Text Box 3">
          <a:extLst>
            <a:ext uri="{FF2B5EF4-FFF2-40B4-BE49-F238E27FC236}">
              <a16:creationId xmlns:a16="http://schemas.microsoft.com/office/drawing/2014/main" id="{55BFA467-D919-4851-A442-BCA8A8BF142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99" name="Text Box 4">
          <a:extLst>
            <a:ext uri="{FF2B5EF4-FFF2-40B4-BE49-F238E27FC236}">
              <a16:creationId xmlns:a16="http://schemas.microsoft.com/office/drawing/2014/main" id="{44BC891A-8787-47F0-97A1-785A6D24B64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00" name="Text Box 3">
          <a:extLst>
            <a:ext uri="{FF2B5EF4-FFF2-40B4-BE49-F238E27FC236}">
              <a16:creationId xmlns:a16="http://schemas.microsoft.com/office/drawing/2014/main" id="{472233C2-78F4-474E-8EE6-6674ED04A40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01" name="Text Box 4">
          <a:extLst>
            <a:ext uri="{FF2B5EF4-FFF2-40B4-BE49-F238E27FC236}">
              <a16:creationId xmlns:a16="http://schemas.microsoft.com/office/drawing/2014/main" id="{1FA4F5BE-0FFD-468F-87D5-638825C197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02" name="Text Box 3">
          <a:extLst>
            <a:ext uri="{FF2B5EF4-FFF2-40B4-BE49-F238E27FC236}">
              <a16:creationId xmlns:a16="http://schemas.microsoft.com/office/drawing/2014/main" id="{B27BE432-A565-4A8A-B4F8-7AD3F6F8919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03" name="Text Box 4">
          <a:extLst>
            <a:ext uri="{FF2B5EF4-FFF2-40B4-BE49-F238E27FC236}">
              <a16:creationId xmlns:a16="http://schemas.microsoft.com/office/drawing/2014/main" id="{E7FE149C-2C71-4E3B-BEB5-E41AED53C6E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04" name="Text Box 3">
          <a:extLst>
            <a:ext uri="{FF2B5EF4-FFF2-40B4-BE49-F238E27FC236}">
              <a16:creationId xmlns:a16="http://schemas.microsoft.com/office/drawing/2014/main" id="{87AF8F48-6170-49CC-AC18-BF2862E667F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05" name="Text Box 4">
          <a:extLst>
            <a:ext uri="{FF2B5EF4-FFF2-40B4-BE49-F238E27FC236}">
              <a16:creationId xmlns:a16="http://schemas.microsoft.com/office/drawing/2014/main" id="{06A6EC9E-1763-4214-9075-1D7D0A7CAC7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06" name="Text Box 3">
          <a:extLst>
            <a:ext uri="{FF2B5EF4-FFF2-40B4-BE49-F238E27FC236}">
              <a16:creationId xmlns:a16="http://schemas.microsoft.com/office/drawing/2014/main" id="{6FBE9D5F-7179-43B3-B834-ECC1840D8C1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07" name="Text Box 3">
          <a:extLst>
            <a:ext uri="{FF2B5EF4-FFF2-40B4-BE49-F238E27FC236}">
              <a16:creationId xmlns:a16="http://schemas.microsoft.com/office/drawing/2014/main" id="{35D371C1-E042-40D3-B209-DBF5F0C192C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08" name="Text Box 4">
          <a:extLst>
            <a:ext uri="{FF2B5EF4-FFF2-40B4-BE49-F238E27FC236}">
              <a16:creationId xmlns:a16="http://schemas.microsoft.com/office/drawing/2014/main" id="{F391B113-CEE3-4BEC-B8F7-8C37F12382B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09" name="Text Box 3">
          <a:extLst>
            <a:ext uri="{FF2B5EF4-FFF2-40B4-BE49-F238E27FC236}">
              <a16:creationId xmlns:a16="http://schemas.microsoft.com/office/drawing/2014/main" id="{B6771446-6106-4480-ACCC-3F495CF4AAB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10" name="Text Box 3">
          <a:extLst>
            <a:ext uri="{FF2B5EF4-FFF2-40B4-BE49-F238E27FC236}">
              <a16:creationId xmlns:a16="http://schemas.microsoft.com/office/drawing/2014/main" id="{34CE582E-86D4-4CDA-AA53-DA3D57BF7BC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11" name="Text Box 4">
          <a:extLst>
            <a:ext uri="{FF2B5EF4-FFF2-40B4-BE49-F238E27FC236}">
              <a16:creationId xmlns:a16="http://schemas.microsoft.com/office/drawing/2014/main" id="{D39EE0C5-6FE2-44C0-BB62-E39EEFBA959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12" name="Text Box 3">
          <a:extLst>
            <a:ext uri="{FF2B5EF4-FFF2-40B4-BE49-F238E27FC236}">
              <a16:creationId xmlns:a16="http://schemas.microsoft.com/office/drawing/2014/main" id="{4C376FB0-64E5-469C-B999-AC34E06F38B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813" name="Text Box 3">
          <a:extLst>
            <a:ext uri="{FF2B5EF4-FFF2-40B4-BE49-F238E27FC236}">
              <a16:creationId xmlns:a16="http://schemas.microsoft.com/office/drawing/2014/main" id="{FED5857D-01C2-4131-A2B3-34385F4DADDA}"/>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814" name="Text Box 4">
          <a:extLst>
            <a:ext uri="{FF2B5EF4-FFF2-40B4-BE49-F238E27FC236}">
              <a16:creationId xmlns:a16="http://schemas.microsoft.com/office/drawing/2014/main" id="{2F12D628-421E-4CCD-902C-B75CAC462F60}"/>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15" name="Text Box 3">
          <a:extLst>
            <a:ext uri="{FF2B5EF4-FFF2-40B4-BE49-F238E27FC236}">
              <a16:creationId xmlns:a16="http://schemas.microsoft.com/office/drawing/2014/main" id="{3D5D9718-23B8-4A39-B344-A7880E207C0B}"/>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16" name="Text Box 4">
          <a:extLst>
            <a:ext uri="{FF2B5EF4-FFF2-40B4-BE49-F238E27FC236}">
              <a16:creationId xmlns:a16="http://schemas.microsoft.com/office/drawing/2014/main" id="{D0C16E04-9D2F-44E4-93EF-78AEC0EACA1A}"/>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17" name="Text Box 3">
          <a:extLst>
            <a:ext uri="{FF2B5EF4-FFF2-40B4-BE49-F238E27FC236}">
              <a16:creationId xmlns:a16="http://schemas.microsoft.com/office/drawing/2014/main" id="{4553107D-3669-43B6-8F27-E0CFF2D7D371}"/>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18" name="Text Box 4">
          <a:extLst>
            <a:ext uri="{FF2B5EF4-FFF2-40B4-BE49-F238E27FC236}">
              <a16:creationId xmlns:a16="http://schemas.microsoft.com/office/drawing/2014/main" id="{83EE7389-D12C-4A47-B33C-D4A270624F5D}"/>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19" name="Text Box 3">
          <a:extLst>
            <a:ext uri="{FF2B5EF4-FFF2-40B4-BE49-F238E27FC236}">
              <a16:creationId xmlns:a16="http://schemas.microsoft.com/office/drawing/2014/main" id="{5C136653-72B9-47A5-9B08-049BF851A03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20" name="Text Box 4">
          <a:extLst>
            <a:ext uri="{FF2B5EF4-FFF2-40B4-BE49-F238E27FC236}">
              <a16:creationId xmlns:a16="http://schemas.microsoft.com/office/drawing/2014/main" id="{B75084C7-F7BE-4EC6-A204-A1F690E910D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21" name="Text Box 3">
          <a:extLst>
            <a:ext uri="{FF2B5EF4-FFF2-40B4-BE49-F238E27FC236}">
              <a16:creationId xmlns:a16="http://schemas.microsoft.com/office/drawing/2014/main" id="{F9694D6E-0A14-49B2-BFFC-FDF9C8484A08}"/>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22" name="Text Box 4">
          <a:extLst>
            <a:ext uri="{FF2B5EF4-FFF2-40B4-BE49-F238E27FC236}">
              <a16:creationId xmlns:a16="http://schemas.microsoft.com/office/drawing/2014/main" id="{83406C3E-F418-4239-BC43-B753E2AC7F2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23" name="Text Box 3">
          <a:extLst>
            <a:ext uri="{FF2B5EF4-FFF2-40B4-BE49-F238E27FC236}">
              <a16:creationId xmlns:a16="http://schemas.microsoft.com/office/drawing/2014/main" id="{200DD0AE-6DFE-483C-9F42-7B32E7088D2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24" name="Text Box 4">
          <a:extLst>
            <a:ext uri="{FF2B5EF4-FFF2-40B4-BE49-F238E27FC236}">
              <a16:creationId xmlns:a16="http://schemas.microsoft.com/office/drawing/2014/main" id="{823FE40F-6B29-42C1-AD3F-0F6D993E182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25" name="Text Box 3">
          <a:extLst>
            <a:ext uri="{FF2B5EF4-FFF2-40B4-BE49-F238E27FC236}">
              <a16:creationId xmlns:a16="http://schemas.microsoft.com/office/drawing/2014/main" id="{E6084AF8-E2E1-498C-A9AE-1986415E576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26" name="Text Box 4">
          <a:extLst>
            <a:ext uri="{FF2B5EF4-FFF2-40B4-BE49-F238E27FC236}">
              <a16:creationId xmlns:a16="http://schemas.microsoft.com/office/drawing/2014/main" id="{C1C7735B-98E8-4B34-8D7B-F48E8979FDB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27" name="Text Box 3">
          <a:extLst>
            <a:ext uri="{FF2B5EF4-FFF2-40B4-BE49-F238E27FC236}">
              <a16:creationId xmlns:a16="http://schemas.microsoft.com/office/drawing/2014/main" id="{05DE2CC7-4A73-4E69-AFF9-FE338339256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28" name="Text Box 4">
          <a:extLst>
            <a:ext uri="{FF2B5EF4-FFF2-40B4-BE49-F238E27FC236}">
              <a16:creationId xmlns:a16="http://schemas.microsoft.com/office/drawing/2014/main" id="{04885B2D-8DAA-484E-BD6D-5CD3B988316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29" name="Text Box 3">
          <a:extLst>
            <a:ext uri="{FF2B5EF4-FFF2-40B4-BE49-F238E27FC236}">
              <a16:creationId xmlns:a16="http://schemas.microsoft.com/office/drawing/2014/main" id="{4908A73B-596B-4D00-9DDF-1A65A96ECE3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30" name="Text Box 4">
          <a:extLst>
            <a:ext uri="{FF2B5EF4-FFF2-40B4-BE49-F238E27FC236}">
              <a16:creationId xmlns:a16="http://schemas.microsoft.com/office/drawing/2014/main" id="{0797A9BC-1B0D-4041-A04C-72D81BB3CDD9}"/>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31" name="Text Box 3">
          <a:extLst>
            <a:ext uri="{FF2B5EF4-FFF2-40B4-BE49-F238E27FC236}">
              <a16:creationId xmlns:a16="http://schemas.microsoft.com/office/drawing/2014/main" id="{1C623451-6149-4B96-8C5C-8A2DC3DC51B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32" name="Text Box 4">
          <a:extLst>
            <a:ext uri="{FF2B5EF4-FFF2-40B4-BE49-F238E27FC236}">
              <a16:creationId xmlns:a16="http://schemas.microsoft.com/office/drawing/2014/main" id="{AB0B74E2-7460-4079-A37F-230ABDD12B5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33" name="Text Box 3">
          <a:extLst>
            <a:ext uri="{FF2B5EF4-FFF2-40B4-BE49-F238E27FC236}">
              <a16:creationId xmlns:a16="http://schemas.microsoft.com/office/drawing/2014/main" id="{8A1BB051-E8D0-472E-94A1-28962EB0206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34" name="Text Box 4">
          <a:extLst>
            <a:ext uri="{FF2B5EF4-FFF2-40B4-BE49-F238E27FC236}">
              <a16:creationId xmlns:a16="http://schemas.microsoft.com/office/drawing/2014/main" id="{D0CA0EFB-885D-4211-91C7-18401B03857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35" name="Text Box 3">
          <a:extLst>
            <a:ext uri="{FF2B5EF4-FFF2-40B4-BE49-F238E27FC236}">
              <a16:creationId xmlns:a16="http://schemas.microsoft.com/office/drawing/2014/main" id="{7CEE88C6-CBDA-4098-8245-5251FB2D901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36" name="Text Box 4">
          <a:extLst>
            <a:ext uri="{FF2B5EF4-FFF2-40B4-BE49-F238E27FC236}">
              <a16:creationId xmlns:a16="http://schemas.microsoft.com/office/drawing/2014/main" id="{BD344E2C-8862-499E-950D-C65BF3DC507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37" name="Text Box 3">
          <a:extLst>
            <a:ext uri="{FF2B5EF4-FFF2-40B4-BE49-F238E27FC236}">
              <a16:creationId xmlns:a16="http://schemas.microsoft.com/office/drawing/2014/main" id="{3ED62BB3-D566-41F6-B388-30473C9A42D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38" name="Text Box 4">
          <a:extLst>
            <a:ext uri="{FF2B5EF4-FFF2-40B4-BE49-F238E27FC236}">
              <a16:creationId xmlns:a16="http://schemas.microsoft.com/office/drawing/2014/main" id="{11F7DE62-987A-4F4D-9764-06A6B78FFCB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39" name="Text Box 3">
          <a:extLst>
            <a:ext uri="{FF2B5EF4-FFF2-40B4-BE49-F238E27FC236}">
              <a16:creationId xmlns:a16="http://schemas.microsoft.com/office/drawing/2014/main" id="{360B34F5-D9B5-48E5-9937-12023E12311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40" name="Text Box 4">
          <a:extLst>
            <a:ext uri="{FF2B5EF4-FFF2-40B4-BE49-F238E27FC236}">
              <a16:creationId xmlns:a16="http://schemas.microsoft.com/office/drawing/2014/main" id="{A4102A1E-CEAD-4D19-877E-95E06A77268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41" name="Text Box 3">
          <a:extLst>
            <a:ext uri="{FF2B5EF4-FFF2-40B4-BE49-F238E27FC236}">
              <a16:creationId xmlns:a16="http://schemas.microsoft.com/office/drawing/2014/main" id="{E7F0E47D-843C-4F57-A4AD-EDFF4619127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42" name="Text Box 4">
          <a:extLst>
            <a:ext uri="{FF2B5EF4-FFF2-40B4-BE49-F238E27FC236}">
              <a16:creationId xmlns:a16="http://schemas.microsoft.com/office/drawing/2014/main" id="{B9E1F394-CF61-4BB4-8A94-64B90253463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43" name="Text Box 3">
          <a:extLst>
            <a:ext uri="{FF2B5EF4-FFF2-40B4-BE49-F238E27FC236}">
              <a16:creationId xmlns:a16="http://schemas.microsoft.com/office/drawing/2014/main" id="{F357A8AE-01A8-4B68-966A-296ADCBEF6C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44" name="Text Box 4">
          <a:extLst>
            <a:ext uri="{FF2B5EF4-FFF2-40B4-BE49-F238E27FC236}">
              <a16:creationId xmlns:a16="http://schemas.microsoft.com/office/drawing/2014/main" id="{469392F8-7D19-461A-9DE9-1E5D72D59E03}"/>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45" name="Text Box 3">
          <a:extLst>
            <a:ext uri="{FF2B5EF4-FFF2-40B4-BE49-F238E27FC236}">
              <a16:creationId xmlns:a16="http://schemas.microsoft.com/office/drawing/2014/main" id="{AB108DAD-E14F-4CD6-ACDC-F40B23E5E80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46" name="Text Box 4">
          <a:extLst>
            <a:ext uri="{FF2B5EF4-FFF2-40B4-BE49-F238E27FC236}">
              <a16:creationId xmlns:a16="http://schemas.microsoft.com/office/drawing/2014/main" id="{978FDAA1-690E-4E4B-B60B-E61F5597A0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47" name="Text Box 3">
          <a:extLst>
            <a:ext uri="{FF2B5EF4-FFF2-40B4-BE49-F238E27FC236}">
              <a16:creationId xmlns:a16="http://schemas.microsoft.com/office/drawing/2014/main" id="{2CDADE88-2A40-441A-9E48-4CD9C24A995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48" name="Text Box 4">
          <a:extLst>
            <a:ext uri="{FF2B5EF4-FFF2-40B4-BE49-F238E27FC236}">
              <a16:creationId xmlns:a16="http://schemas.microsoft.com/office/drawing/2014/main" id="{DB7C436F-D0F8-4A4B-A069-16163219611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49" name="Text Box 3">
          <a:extLst>
            <a:ext uri="{FF2B5EF4-FFF2-40B4-BE49-F238E27FC236}">
              <a16:creationId xmlns:a16="http://schemas.microsoft.com/office/drawing/2014/main" id="{05BC4BE4-3077-41BA-A4E8-0B1C1866976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50" name="Text Box 4">
          <a:extLst>
            <a:ext uri="{FF2B5EF4-FFF2-40B4-BE49-F238E27FC236}">
              <a16:creationId xmlns:a16="http://schemas.microsoft.com/office/drawing/2014/main" id="{2783CD69-982B-4BB3-854F-6516DAC847A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51" name="Text Box 3">
          <a:extLst>
            <a:ext uri="{FF2B5EF4-FFF2-40B4-BE49-F238E27FC236}">
              <a16:creationId xmlns:a16="http://schemas.microsoft.com/office/drawing/2014/main" id="{9048D230-6D80-43E7-9988-F730DC9C7E0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52" name="Text Box 4">
          <a:extLst>
            <a:ext uri="{FF2B5EF4-FFF2-40B4-BE49-F238E27FC236}">
              <a16:creationId xmlns:a16="http://schemas.microsoft.com/office/drawing/2014/main" id="{B0ADBFC8-3223-4B7B-98B9-8F07F6B040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53" name="Text Box 3">
          <a:extLst>
            <a:ext uri="{FF2B5EF4-FFF2-40B4-BE49-F238E27FC236}">
              <a16:creationId xmlns:a16="http://schemas.microsoft.com/office/drawing/2014/main" id="{880C9615-D038-43FE-8D02-A1B02B4358F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54" name="Text Box 4">
          <a:extLst>
            <a:ext uri="{FF2B5EF4-FFF2-40B4-BE49-F238E27FC236}">
              <a16:creationId xmlns:a16="http://schemas.microsoft.com/office/drawing/2014/main" id="{A1286AF0-FF61-4781-A926-7EF76F5A8EF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55" name="Text Box 3">
          <a:extLst>
            <a:ext uri="{FF2B5EF4-FFF2-40B4-BE49-F238E27FC236}">
              <a16:creationId xmlns:a16="http://schemas.microsoft.com/office/drawing/2014/main" id="{F9EC17BA-F362-4ED1-A3A8-218210B29F6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56" name="Text Box 4">
          <a:extLst>
            <a:ext uri="{FF2B5EF4-FFF2-40B4-BE49-F238E27FC236}">
              <a16:creationId xmlns:a16="http://schemas.microsoft.com/office/drawing/2014/main" id="{AF59988E-F89A-4E4D-8E84-140F27C8188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57" name="Text Box 3">
          <a:extLst>
            <a:ext uri="{FF2B5EF4-FFF2-40B4-BE49-F238E27FC236}">
              <a16:creationId xmlns:a16="http://schemas.microsoft.com/office/drawing/2014/main" id="{DDDE60B2-922A-4836-8A62-B56E1CFD0FB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58" name="Text Box 4">
          <a:extLst>
            <a:ext uri="{FF2B5EF4-FFF2-40B4-BE49-F238E27FC236}">
              <a16:creationId xmlns:a16="http://schemas.microsoft.com/office/drawing/2014/main" id="{8CC34C44-2E3B-4302-9760-3FE383869C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59" name="Text Box 3">
          <a:extLst>
            <a:ext uri="{FF2B5EF4-FFF2-40B4-BE49-F238E27FC236}">
              <a16:creationId xmlns:a16="http://schemas.microsoft.com/office/drawing/2014/main" id="{AD18ACF6-4960-4641-827F-56C71FD4556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60" name="Text Box 4">
          <a:extLst>
            <a:ext uri="{FF2B5EF4-FFF2-40B4-BE49-F238E27FC236}">
              <a16:creationId xmlns:a16="http://schemas.microsoft.com/office/drawing/2014/main" id="{C17D6705-1CAE-41AA-94E6-719FA4815CE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61" name="Text Box 3">
          <a:extLst>
            <a:ext uri="{FF2B5EF4-FFF2-40B4-BE49-F238E27FC236}">
              <a16:creationId xmlns:a16="http://schemas.microsoft.com/office/drawing/2014/main" id="{5A9A5202-7024-444B-9B38-DA924906028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62" name="Text Box 4">
          <a:extLst>
            <a:ext uri="{FF2B5EF4-FFF2-40B4-BE49-F238E27FC236}">
              <a16:creationId xmlns:a16="http://schemas.microsoft.com/office/drawing/2014/main" id="{7DBE6440-E3D1-44A6-B1A0-59346903B65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63" name="Text Box 3">
          <a:extLst>
            <a:ext uri="{FF2B5EF4-FFF2-40B4-BE49-F238E27FC236}">
              <a16:creationId xmlns:a16="http://schemas.microsoft.com/office/drawing/2014/main" id="{EA6402FF-8C76-43D7-99B2-3B30D79FE3B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64" name="Text Box 4">
          <a:extLst>
            <a:ext uri="{FF2B5EF4-FFF2-40B4-BE49-F238E27FC236}">
              <a16:creationId xmlns:a16="http://schemas.microsoft.com/office/drawing/2014/main" id="{E5D2059E-8AB8-44C2-9909-C988440BBFF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65" name="Text Box 3">
          <a:extLst>
            <a:ext uri="{FF2B5EF4-FFF2-40B4-BE49-F238E27FC236}">
              <a16:creationId xmlns:a16="http://schemas.microsoft.com/office/drawing/2014/main" id="{BB3A8AB7-AAD2-464E-A05F-B5B046EA3234}"/>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66" name="Text Box 4">
          <a:extLst>
            <a:ext uri="{FF2B5EF4-FFF2-40B4-BE49-F238E27FC236}">
              <a16:creationId xmlns:a16="http://schemas.microsoft.com/office/drawing/2014/main" id="{B0CC8ED7-4C2D-4340-B82B-44707ACFB093}"/>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67" name="Text Box 3">
          <a:extLst>
            <a:ext uri="{FF2B5EF4-FFF2-40B4-BE49-F238E27FC236}">
              <a16:creationId xmlns:a16="http://schemas.microsoft.com/office/drawing/2014/main" id="{5550F059-D376-4BD2-9A33-1F368B52746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68" name="Text Box 4">
          <a:extLst>
            <a:ext uri="{FF2B5EF4-FFF2-40B4-BE49-F238E27FC236}">
              <a16:creationId xmlns:a16="http://schemas.microsoft.com/office/drawing/2014/main" id="{50CF398A-188F-494C-AEA0-759D2FE3AEE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69" name="Text Box 3">
          <a:extLst>
            <a:ext uri="{FF2B5EF4-FFF2-40B4-BE49-F238E27FC236}">
              <a16:creationId xmlns:a16="http://schemas.microsoft.com/office/drawing/2014/main" id="{8B410DF6-122D-44EF-BF84-3BA56D63B0E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70" name="Text Box 4">
          <a:extLst>
            <a:ext uri="{FF2B5EF4-FFF2-40B4-BE49-F238E27FC236}">
              <a16:creationId xmlns:a16="http://schemas.microsoft.com/office/drawing/2014/main" id="{E26BFD85-AC9F-4514-8CC7-7533DA0C0A4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71" name="Text Box 3">
          <a:extLst>
            <a:ext uri="{FF2B5EF4-FFF2-40B4-BE49-F238E27FC236}">
              <a16:creationId xmlns:a16="http://schemas.microsoft.com/office/drawing/2014/main" id="{3BDC62FC-2881-485B-BB2B-C962FA25806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72" name="Text Box 4">
          <a:extLst>
            <a:ext uri="{FF2B5EF4-FFF2-40B4-BE49-F238E27FC236}">
              <a16:creationId xmlns:a16="http://schemas.microsoft.com/office/drawing/2014/main" id="{C36D6A62-0D7C-4E69-AA5A-9A663CE0704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73" name="Text Box 3">
          <a:extLst>
            <a:ext uri="{FF2B5EF4-FFF2-40B4-BE49-F238E27FC236}">
              <a16:creationId xmlns:a16="http://schemas.microsoft.com/office/drawing/2014/main" id="{07FFD9CE-2704-4566-959C-63C2314A90D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74" name="Text Box 4">
          <a:extLst>
            <a:ext uri="{FF2B5EF4-FFF2-40B4-BE49-F238E27FC236}">
              <a16:creationId xmlns:a16="http://schemas.microsoft.com/office/drawing/2014/main" id="{079B8C95-D903-4EDF-ABAF-1A7ECF12BD2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75" name="Text Box 3">
          <a:extLst>
            <a:ext uri="{FF2B5EF4-FFF2-40B4-BE49-F238E27FC236}">
              <a16:creationId xmlns:a16="http://schemas.microsoft.com/office/drawing/2014/main" id="{4897092D-A76A-46DD-A80F-6AED4616DBD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76" name="Text Box 4">
          <a:extLst>
            <a:ext uri="{FF2B5EF4-FFF2-40B4-BE49-F238E27FC236}">
              <a16:creationId xmlns:a16="http://schemas.microsoft.com/office/drawing/2014/main" id="{56C6B83A-88BB-4D14-B210-CC7507D13EC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77" name="Text Box 3">
          <a:extLst>
            <a:ext uri="{FF2B5EF4-FFF2-40B4-BE49-F238E27FC236}">
              <a16:creationId xmlns:a16="http://schemas.microsoft.com/office/drawing/2014/main" id="{FEECE9DB-3AA5-48BD-A288-A5F3CFFA024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78" name="Text Box 4">
          <a:extLst>
            <a:ext uri="{FF2B5EF4-FFF2-40B4-BE49-F238E27FC236}">
              <a16:creationId xmlns:a16="http://schemas.microsoft.com/office/drawing/2014/main" id="{6EA3A311-4A69-46FD-865F-E6859117009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79" name="Text Box 3">
          <a:extLst>
            <a:ext uri="{FF2B5EF4-FFF2-40B4-BE49-F238E27FC236}">
              <a16:creationId xmlns:a16="http://schemas.microsoft.com/office/drawing/2014/main" id="{A8E37A4E-C941-4EA5-B3FC-27CEEB38289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80" name="Text Box 4">
          <a:extLst>
            <a:ext uri="{FF2B5EF4-FFF2-40B4-BE49-F238E27FC236}">
              <a16:creationId xmlns:a16="http://schemas.microsoft.com/office/drawing/2014/main" id="{0935F184-883A-4224-963C-DF12662FA59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81" name="Text Box 3">
          <a:extLst>
            <a:ext uri="{FF2B5EF4-FFF2-40B4-BE49-F238E27FC236}">
              <a16:creationId xmlns:a16="http://schemas.microsoft.com/office/drawing/2014/main" id="{627E389A-45E8-407B-8933-58E28F37A4A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82" name="Text Box 4">
          <a:extLst>
            <a:ext uri="{FF2B5EF4-FFF2-40B4-BE49-F238E27FC236}">
              <a16:creationId xmlns:a16="http://schemas.microsoft.com/office/drawing/2014/main" id="{1512614D-5B4A-4CB3-9939-4F47E50CC49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83" name="Text Box 3">
          <a:extLst>
            <a:ext uri="{FF2B5EF4-FFF2-40B4-BE49-F238E27FC236}">
              <a16:creationId xmlns:a16="http://schemas.microsoft.com/office/drawing/2014/main" id="{136AEB49-623F-40ED-AEE1-A000A9CC76E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84" name="Text Box 4">
          <a:extLst>
            <a:ext uri="{FF2B5EF4-FFF2-40B4-BE49-F238E27FC236}">
              <a16:creationId xmlns:a16="http://schemas.microsoft.com/office/drawing/2014/main" id="{63CEEBE1-2337-42C2-B97A-9D475743CCD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85" name="Text Box 3">
          <a:extLst>
            <a:ext uri="{FF2B5EF4-FFF2-40B4-BE49-F238E27FC236}">
              <a16:creationId xmlns:a16="http://schemas.microsoft.com/office/drawing/2014/main" id="{CE442576-54EF-4F0A-84F6-236013621E2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86" name="Text Box 4">
          <a:extLst>
            <a:ext uri="{FF2B5EF4-FFF2-40B4-BE49-F238E27FC236}">
              <a16:creationId xmlns:a16="http://schemas.microsoft.com/office/drawing/2014/main" id="{0682A9FF-FAA4-4952-AEB2-BD3643831BB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87" name="Text Box 3">
          <a:extLst>
            <a:ext uri="{FF2B5EF4-FFF2-40B4-BE49-F238E27FC236}">
              <a16:creationId xmlns:a16="http://schemas.microsoft.com/office/drawing/2014/main" id="{33B8DFE4-11FD-4620-9783-293A1F5B370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88" name="Text Box 4">
          <a:extLst>
            <a:ext uri="{FF2B5EF4-FFF2-40B4-BE49-F238E27FC236}">
              <a16:creationId xmlns:a16="http://schemas.microsoft.com/office/drawing/2014/main" id="{5EA1B265-88BD-45B2-BFA3-D83AA940999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89" name="Text Box 3">
          <a:extLst>
            <a:ext uri="{FF2B5EF4-FFF2-40B4-BE49-F238E27FC236}">
              <a16:creationId xmlns:a16="http://schemas.microsoft.com/office/drawing/2014/main" id="{C066DBB5-56E5-419B-B035-F5EF1F853FB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90" name="Text Box 4">
          <a:extLst>
            <a:ext uri="{FF2B5EF4-FFF2-40B4-BE49-F238E27FC236}">
              <a16:creationId xmlns:a16="http://schemas.microsoft.com/office/drawing/2014/main" id="{DCFD604A-3FFE-49E5-89F2-0469F2FACB8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91" name="Text Box 3">
          <a:extLst>
            <a:ext uri="{FF2B5EF4-FFF2-40B4-BE49-F238E27FC236}">
              <a16:creationId xmlns:a16="http://schemas.microsoft.com/office/drawing/2014/main" id="{21CA92EC-2EC8-4F8A-A53F-78708A6EB2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92" name="Text Box 4">
          <a:extLst>
            <a:ext uri="{FF2B5EF4-FFF2-40B4-BE49-F238E27FC236}">
              <a16:creationId xmlns:a16="http://schemas.microsoft.com/office/drawing/2014/main" id="{2FB58053-4AF9-4652-9D24-B36DEEEB1D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93" name="Text Box 3">
          <a:extLst>
            <a:ext uri="{FF2B5EF4-FFF2-40B4-BE49-F238E27FC236}">
              <a16:creationId xmlns:a16="http://schemas.microsoft.com/office/drawing/2014/main" id="{22C61BD0-E36F-4803-A6BA-21C63C42C71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94" name="Text Box 4">
          <a:extLst>
            <a:ext uri="{FF2B5EF4-FFF2-40B4-BE49-F238E27FC236}">
              <a16:creationId xmlns:a16="http://schemas.microsoft.com/office/drawing/2014/main" id="{9E251616-6564-4C83-BD60-4A45C066863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95" name="Text Box 3">
          <a:extLst>
            <a:ext uri="{FF2B5EF4-FFF2-40B4-BE49-F238E27FC236}">
              <a16:creationId xmlns:a16="http://schemas.microsoft.com/office/drawing/2014/main" id="{C522AAAF-CA80-415C-A362-D8FFCB95BDB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96" name="Text Box 4">
          <a:extLst>
            <a:ext uri="{FF2B5EF4-FFF2-40B4-BE49-F238E27FC236}">
              <a16:creationId xmlns:a16="http://schemas.microsoft.com/office/drawing/2014/main" id="{C42DF3B2-4182-49FD-9B3F-150273EF7CD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97" name="Text Box 3">
          <a:extLst>
            <a:ext uri="{FF2B5EF4-FFF2-40B4-BE49-F238E27FC236}">
              <a16:creationId xmlns:a16="http://schemas.microsoft.com/office/drawing/2014/main" id="{6398E0FE-1094-4A2B-A876-5C6FAEB447EF}"/>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98" name="Text Box 4">
          <a:extLst>
            <a:ext uri="{FF2B5EF4-FFF2-40B4-BE49-F238E27FC236}">
              <a16:creationId xmlns:a16="http://schemas.microsoft.com/office/drawing/2014/main" id="{5B268B7C-6DF0-45B7-B545-14E7987FCEA9}"/>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99" name="Text Box 3">
          <a:extLst>
            <a:ext uri="{FF2B5EF4-FFF2-40B4-BE49-F238E27FC236}">
              <a16:creationId xmlns:a16="http://schemas.microsoft.com/office/drawing/2014/main" id="{F3506A56-FDD8-4DB1-A846-C7459463C8D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00" name="Text Box 4">
          <a:extLst>
            <a:ext uri="{FF2B5EF4-FFF2-40B4-BE49-F238E27FC236}">
              <a16:creationId xmlns:a16="http://schemas.microsoft.com/office/drawing/2014/main" id="{A70400DF-2762-4798-8D2E-D068A314B6F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01" name="Text Box 3">
          <a:extLst>
            <a:ext uri="{FF2B5EF4-FFF2-40B4-BE49-F238E27FC236}">
              <a16:creationId xmlns:a16="http://schemas.microsoft.com/office/drawing/2014/main" id="{07F3910B-22DA-4137-A8B7-5C613CF5233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02" name="Text Box 4">
          <a:extLst>
            <a:ext uri="{FF2B5EF4-FFF2-40B4-BE49-F238E27FC236}">
              <a16:creationId xmlns:a16="http://schemas.microsoft.com/office/drawing/2014/main" id="{4FB550C1-C0B8-4DFF-B002-963ED7659CA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03" name="Text Box 3">
          <a:extLst>
            <a:ext uri="{FF2B5EF4-FFF2-40B4-BE49-F238E27FC236}">
              <a16:creationId xmlns:a16="http://schemas.microsoft.com/office/drawing/2014/main" id="{F54399A3-5E23-4E8D-B3B6-1C2E2196704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04" name="Text Box 4">
          <a:extLst>
            <a:ext uri="{FF2B5EF4-FFF2-40B4-BE49-F238E27FC236}">
              <a16:creationId xmlns:a16="http://schemas.microsoft.com/office/drawing/2014/main" id="{9649C808-715B-495E-B772-29B6BBAFB5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05" name="Text Box 3">
          <a:extLst>
            <a:ext uri="{FF2B5EF4-FFF2-40B4-BE49-F238E27FC236}">
              <a16:creationId xmlns:a16="http://schemas.microsoft.com/office/drawing/2014/main" id="{D2449829-AF3E-4E30-8824-AB4911042C0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06" name="Text Box 4">
          <a:extLst>
            <a:ext uri="{FF2B5EF4-FFF2-40B4-BE49-F238E27FC236}">
              <a16:creationId xmlns:a16="http://schemas.microsoft.com/office/drawing/2014/main" id="{B2C70ED6-0FA6-44F6-9A36-34E7591297E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07" name="Text Box 3">
          <a:extLst>
            <a:ext uri="{FF2B5EF4-FFF2-40B4-BE49-F238E27FC236}">
              <a16:creationId xmlns:a16="http://schemas.microsoft.com/office/drawing/2014/main" id="{17749362-A80F-4BC7-B0D2-EEB5A4B333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08" name="Text Box 4">
          <a:extLst>
            <a:ext uri="{FF2B5EF4-FFF2-40B4-BE49-F238E27FC236}">
              <a16:creationId xmlns:a16="http://schemas.microsoft.com/office/drawing/2014/main" id="{DE0A5892-142D-418D-A92F-25CFFAA1B6B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09" name="Text Box 3">
          <a:extLst>
            <a:ext uri="{FF2B5EF4-FFF2-40B4-BE49-F238E27FC236}">
              <a16:creationId xmlns:a16="http://schemas.microsoft.com/office/drawing/2014/main" id="{AEA1255F-76BC-4699-891B-671AD8384B3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10" name="Text Box 4">
          <a:extLst>
            <a:ext uri="{FF2B5EF4-FFF2-40B4-BE49-F238E27FC236}">
              <a16:creationId xmlns:a16="http://schemas.microsoft.com/office/drawing/2014/main" id="{EB93DB7D-68C3-4718-8B4E-4BC45851E61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11" name="Text Box 3">
          <a:extLst>
            <a:ext uri="{FF2B5EF4-FFF2-40B4-BE49-F238E27FC236}">
              <a16:creationId xmlns:a16="http://schemas.microsoft.com/office/drawing/2014/main" id="{4CF261FB-5682-494B-8938-8163F6DED90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12" name="Text Box 4">
          <a:extLst>
            <a:ext uri="{FF2B5EF4-FFF2-40B4-BE49-F238E27FC236}">
              <a16:creationId xmlns:a16="http://schemas.microsoft.com/office/drawing/2014/main" id="{9EFA2232-E7D3-4ECA-B7A6-6A577F5DB9F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13" name="Text Box 3">
          <a:extLst>
            <a:ext uri="{FF2B5EF4-FFF2-40B4-BE49-F238E27FC236}">
              <a16:creationId xmlns:a16="http://schemas.microsoft.com/office/drawing/2014/main" id="{59167489-8E2C-4311-8ADD-C83251EA4AA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14" name="Text Box 4">
          <a:extLst>
            <a:ext uri="{FF2B5EF4-FFF2-40B4-BE49-F238E27FC236}">
              <a16:creationId xmlns:a16="http://schemas.microsoft.com/office/drawing/2014/main" id="{F6BF86F1-8290-4881-9386-A7FFD603E7F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15" name="Text Box 3">
          <a:extLst>
            <a:ext uri="{FF2B5EF4-FFF2-40B4-BE49-F238E27FC236}">
              <a16:creationId xmlns:a16="http://schemas.microsoft.com/office/drawing/2014/main" id="{55075B45-8BC2-450B-BA37-73FEC4CA039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16" name="Text Box 4">
          <a:extLst>
            <a:ext uri="{FF2B5EF4-FFF2-40B4-BE49-F238E27FC236}">
              <a16:creationId xmlns:a16="http://schemas.microsoft.com/office/drawing/2014/main" id="{83FEAF84-184F-484B-9B82-884C4B4B13C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17" name="Text Box 3">
          <a:extLst>
            <a:ext uri="{FF2B5EF4-FFF2-40B4-BE49-F238E27FC236}">
              <a16:creationId xmlns:a16="http://schemas.microsoft.com/office/drawing/2014/main" id="{E17C77C6-C34E-42AE-9029-D9604AB765F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18" name="Text Box 4">
          <a:extLst>
            <a:ext uri="{FF2B5EF4-FFF2-40B4-BE49-F238E27FC236}">
              <a16:creationId xmlns:a16="http://schemas.microsoft.com/office/drawing/2014/main" id="{601580E6-F62C-4E19-9255-D00E62B3294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19" name="Text Box 3">
          <a:extLst>
            <a:ext uri="{FF2B5EF4-FFF2-40B4-BE49-F238E27FC236}">
              <a16:creationId xmlns:a16="http://schemas.microsoft.com/office/drawing/2014/main" id="{B4551CC2-BED4-4787-A30D-0FAE4795955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20" name="Text Box 4">
          <a:extLst>
            <a:ext uri="{FF2B5EF4-FFF2-40B4-BE49-F238E27FC236}">
              <a16:creationId xmlns:a16="http://schemas.microsoft.com/office/drawing/2014/main" id="{56728831-D226-43B3-A779-89CA7669589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21" name="Text Box 3">
          <a:extLst>
            <a:ext uri="{FF2B5EF4-FFF2-40B4-BE49-F238E27FC236}">
              <a16:creationId xmlns:a16="http://schemas.microsoft.com/office/drawing/2014/main" id="{CE6962D8-1F39-45F9-BBC9-1B2DBD81B1E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22" name="Text Box 4">
          <a:extLst>
            <a:ext uri="{FF2B5EF4-FFF2-40B4-BE49-F238E27FC236}">
              <a16:creationId xmlns:a16="http://schemas.microsoft.com/office/drawing/2014/main" id="{276EAA0F-39A5-4579-9542-0FA9D498C41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23" name="Text Box 3">
          <a:extLst>
            <a:ext uri="{FF2B5EF4-FFF2-40B4-BE49-F238E27FC236}">
              <a16:creationId xmlns:a16="http://schemas.microsoft.com/office/drawing/2014/main" id="{346ADF21-CD5C-4DFB-9B19-24C3798DC26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24" name="Text Box 4">
          <a:extLst>
            <a:ext uri="{FF2B5EF4-FFF2-40B4-BE49-F238E27FC236}">
              <a16:creationId xmlns:a16="http://schemas.microsoft.com/office/drawing/2014/main" id="{D406D99E-C84D-4A8E-B34C-457D8B4C589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25" name="Text Box 3">
          <a:extLst>
            <a:ext uri="{FF2B5EF4-FFF2-40B4-BE49-F238E27FC236}">
              <a16:creationId xmlns:a16="http://schemas.microsoft.com/office/drawing/2014/main" id="{73311EAE-BF3E-4F8E-B3B6-81C3D965BBD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26" name="Text Box 4">
          <a:extLst>
            <a:ext uri="{FF2B5EF4-FFF2-40B4-BE49-F238E27FC236}">
              <a16:creationId xmlns:a16="http://schemas.microsoft.com/office/drawing/2014/main" id="{075C0E24-7088-46AD-9B80-3485FBCDD94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27" name="Text Box 3">
          <a:extLst>
            <a:ext uri="{FF2B5EF4-FFF2-40B4-BE49-F238E27FC236}">
              <a16:creationId xmlns:a16="http://schemas.microsoft.com/office/drawing/2014/main" id="{EE591E5E-E86C-4C2E-836A-2F8E0F0999D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28" name="Text Box 4">
          <a:extLst>
            <a:ext uri="{FF2B5EF4-FFF2-40B4-BE49-F238E27FC236}">
              <a16:creationId xmlns:a16="http://schemas.microsoft.com/office/drawing/2014/main" id="{1F1DA041-7C31-430A-A484-36152079010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29" name="Text Box 3">
          <a:extLst>
            <a:ext uri="{FF2B5EF4-FFF2-40B4-BE49-F238E27FC236}">
              <a16:creationId xmlns:a16="http://schemas.microsoft.com/office/drawing/2014/main" id="{6BC28456-BBF2-4003-89D6-88534D762F3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30" name="Text Box 4">
          <a:extLst>
            <a:ext uri="{FF2B5EF4-FFF2-40B4-BE49-F238E27FC236}">
              <a16:creationId xmlns:a16="http://schemas.microsoft.com/office/drawing/2014/main" id="{B1AF93D1-1578-43D9-A744-814DFCE3333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31" name="Text Box 3">
          <a:extLst>
            <a:ext uri="{FF2B5EF4-FFF2-40B4-BE49-F238E27FC236}">
              <a16:creationId xmlns:a16="http://schemas.microsoft.com/office/drawing/2014/main" id="{3B08F6C5-3243-45B5-BD46-08D353DC116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32" name="Text Box 4">
          <a:extLst>
            <a:ext uri="{FF2B5EF4-FFF2-40B4-BE49-F238E27FC236}">
              <a16:creationId xmlns:a16="http://schemas.microsoft.com/office/drawing/2014/main" id="{7F2DAB07-9393-4CCC-9CCA-45DFCEFE9F3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33" name="Text Box 3">
          <a:extLst>
            <a:ext uri="{FF2B5EF4-FFF2-40B4-BE49-F238E27FC236}">
              <a16:creationId xmlns:a16="http://schemas.microsoft.com/office/drawing/2014/main" id="{58AFAD39-6EC0-4F2A-9A1E-E1329B67F4C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34" name="Text Box 4">
          <a:extLst>
            <a:ext uri="{FF2B5EF4-FFF2-40B4-BE49-F238E27FC236}">
              <a16:creationId xmlns:a16="http://schemas.microsoft.com/office/drawing/2014/main" id="{CE2B213A-DEB0-4EB7-9792-775444835F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35" name="Text Box 3">
          <a:extLst>
            <a:ext uri="{FF2B5EF4-FFF2-40B4-BE49-F238E27FC236}">
              <a16:creationId xmlns:a16="http://schemas.microsoft.com/office/drawing/2014/main" id="{1EFA7D0E-6F8D-4F19-B469-F39F3C1B90E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36" name="Text Box 4">
          <a:extLst>
            <a:ext uri="{FF2B5EF4-FFF2-40B4-BE49-F238E27FC236}">
              <a16:creationId xmlns:a16="http://schemas.microsoft.com/office/drawing/2014/main" id="{CAD3BCA5-392A-4FE0-A12F-51B666EBA8A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37" name="Text Box 3">
          <a:extLst>
            <a:ext uri="{FF2B5EF4-FFF2-40B4-BE49-F238E27FC236}">
              <a16:creationId xmlns:a16="http://schemas.microsoft.com/office/drawing/2014/main" id="{B6327248-B884-4F49-84C4-383D503A82E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38" name="Text Box 4">
          <a:extLst>
            <a:ext uri="{FF2B5EF4-FFF2-40B4-BE49-F238E27FC236}">
              <a16:creationId xmlns:a16="http://schemas.microsoft.com/office/drawing/2014/main" id="{2656208E-0D30-4A0B-BB8A-AD4324F6A0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39" name="Text Box 3">
          <a:extLst>
            <a:ext uri="{FF2B5EF4-FFF2-40B4-BE49-F238E27FC236}">
              <a16:creationId xmlns:a16="http://schemas.microsoft.com/office/drawing/2014/main" id="{D903DEED-D589-4515-873B-6AD69A6EE40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40" name="Text Box 4">
          <a:extLst>
            <a:ext uri="{FF2B5EF4-FFF2-40B4-BE49-F238E27FC236}">
              <a16:creationId xmlns:a16="http://schemas.microsoft.com/office/drawing/2014/main" id="{EB10037D-2957-4D97-BC18-D4D5F08C792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941" name="Text Box 3">
          <a:extLst>
            <a:ext uri="{FF2B5EF4-FFF2-40B4-BE49-F238E27FC236}">
              <a16:creationId xmlns:a16="http://schemas.microsoft.com/office/drawing/2014/main" id="{223C9343-96A5-486A-B95B-0FEB7D612EBB}"/>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942" name="Text Box 3">
          <a:extLst>
            <a:ext uri="{FF2B5EF4-FFF2-40B4-BE49-F238E27FC236}">
              <a16:creationId xmlns:a16="http://schemas.microsoft.com/office/drawing/2014/main" id="{873766CE-354F-4AAC-853D-FDDCE58245E5}"/>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943" name="Text Box 4">
          <a:extLst>
            <a:ext uri="{FF2B5EF4-FFF2-40B4-BE49-F238E27FC236}">
              <a16:creationId xmlns:a16="http://schemas.microsoft.com/office/drawing/2014/main" id="{9474F3A2-7DAB-4716-B272-F53CCB88CD8C}"/>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44" name="Text Box 3">
          <a:extLst>
            <a:ext uri="{FF2B5EF4-FFF2-40B4-BE49-F238E27FC236}">
              <a16:creationId xmlns:a16="http://schemas.microsoft.com/office/drawing/2014/main" id="{268606A5-FF90-4983-B425-67787D1934D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45" name="Text Box 4">
          <a:extLst>
            <a:ext uri="{FF2B5EF4-FFF2-40B4-BE49-F238E27FC236}">
              <a16:creationId xmlns:a16="http://schemas.microsoft.com/office/drawing/2014/main" id="{61DA8412-A583-4907-8923-68FCA8B1AEE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46" name="Text Box 3">
          <a:extLst>
            <a:ext uri="{FF2B5EF4-FFF2-40B4-BE49-F238E27FC236}">
              <a16:creationId xmlns:a16="http://schemas.microsoft.com/office/drawing/2014/main" id="{92E76E71-4F68-4AAE-BBDA-58AE2A3DC1C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47" name="Text Box 4">
          <a:extLst>
            <a:ext uri="{FF2B5EF4-FFF2-40B4-BE49-F238E27FC236}">
              <a16:creationId xmlns:a16="http://schemas.microsoft.com/office/drawing/2014/main" id="{9B9F109F-87F5-460D-BA27-B5A0A036F43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48" name="Text Box 3">
          <a:extLst>
            <a:ext uri="{FF2B5EF4-FFF2-40B4-BE49-F238E27FC236}">
              <a16:creationId xmlns:a16="http://schemas.microsoft.com/office/drawing/2014/main" id="{4B5928BE-C759-4133-A097-17DB40E2B9F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49" name="Text Box 4">
          <a:extLst>
            <a:ext uri="{FF2B5EF4-FFF2-40B4-BE49-F238E27FC236}">
              <a16:creationId xmlns:a16="http://schemas.microsoft.com/office/drawing/2014/main" id="{687B132F-A49F-43D0-BBF1-85F44105EB9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50" name="Text Box 3">
          <a:extLst>
            <a:ext uri="{FF2B5EF4-FFF2-40B4-BE49-F238E27FC236}">
              <a16:creationId xmlns:a16="http://schemas.microsoft.com/office/drawing/2014/main" id="{EBE6DC8F-784A-4648-874E-3D5A39CECF1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51" name="Text Box 4">
          <a:extLst>
            <a:ext uri="{FF2B5EF4-FFF2-40B4-BE49-F238E27FC236}">
              <a16:creationId xmlns:a16="http://schemas.microsoft.com/office/drawing/2014/main" id="{FE46E323-5BB8-4F7A-9DD9-8D7CF025296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52" name="Text Box 3">
          <a:extLst>
            <a:ext uri="{FF2B5EF4-FFF2-40B4-BE49-F238E27FC236}">
              <a16:creationId xmlns:a16="http://schemas.microsoft.com/office/drawing/2014/main" id="{BA529645-B291-4E53-BD8E-AF50474F7C1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53" name="Text Box 4">
          <a:extLst>
            <a:ext uri="{FF2B5EF4-FFF2-40B4-BE49-F238E27FC236}">
              <a16:creationId xmlns:a16="http://schemas.microsoft.com/office/drawing/2014/main" id="{1936559A-BAE3-43BC-BDB4-C24B47677B7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54" name="Text Box 3">
          <a:extLst>
            <a:ext uri="{FF2B5EF4-FFF2-40B4-BE49-F238E27FC236}">
              <a16:creationId xmlns:a16="http://schemas.microsoft.com/office/drawing/2014/main" id="{4613BA85-C410-4A23-8CFA-E8C77FE1AE6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55" name="Text Box 4">
          <a:extLst>
            <a:ext uri="{FF2B5EF4-FFF2-40B4-BE49-F238E27FC236}">
              <a16:creationId xmlns:a16="http://schemas.microsoft.com/office/drawing/2014/main" id="{2BECEEDF-CCF4-46E7-92F1-1C54E9A3D47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56" name="Text Box 3">
          <a:extLst>
            <a:ext uri="{FF2B5EF4-FFF2-40B4-BE49-F238E27FC236}">
              <a16:creationId xmlns:a16="http://schemas.microsoft.com/office/drawing/2014/main" id="{C54539C7-40DD-4494-A959-C34DB0F2E60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57" name="Text Box 4">
          <a:extLst>
            <a:ext uri="{FF2B5EF4-FFF2-40B4-BE49-F238E27FC236}">
              <a16:creationId xmlns:a16="http://schemas.microsoft.com/office/drawing/2014/main" id="{E37624F2-11FF-4A95-A01F-4E184BBB10A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58" name="Text Box 3">
          <a:extLst>
            <a:ext uri="{FF2B5EF4-FFF2-40B4-BE49-F238E27FC236}">
              <a16:creationId xmlns:a16="http://schemas.microsoft.com/office/drawing/2014/main" id="{802A7D1E-6B0A-43B9-9714-A732E1C26D5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59" name="Text Box 4">
          <a:extLst>
            <a:ext uri="{FF2B5EF4-FFF2-40B4-BE49-F238E27FC236}">
              <a16:creationId xmlns:a16="http://schemas.microsoft.com/office/drawing/2014/main" id="{80BF1D98-FBF9-4EBF-AD12-A38C39FB6BD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60" name="Text Box 3">
          <a:extLst>
            <a:ext uri="{FF2B5EF4-FFF2-40B4-BE49-F238E27FC236}">
              <a16:creationId xmlns:a16="http://schemas.microsoft.com/office/drawing/2014/main" id="{F3AAD272-6C30-485B-ACD0-48E089EB19A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61" name="Text Box 4">
          <a:extLst>
            <a:ext uri="{FF2B5EF4-FFF2-40B4-BE49-F238E27FC236}">
              <a16:creationId xmlns:a16="http://schemas.microsoft.com/office/drawing/2014/main" id="{DA6E50BE-2211-4E9A-85B4-5F644C327DB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62" name="Text Box 3">
          <a:extLst>
            <a:ext uri="{FF2B5EF4-FFF2-40B4-BE49-F238E27FC236}">
              <a16:creationId xmlns:a16="http://schemas.microsoft.com/office/drawing/2014/main" id="{911AA1A1-5F07-4C32-ACF2-FE2C7BE1B3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63" name="Text Box 4">
          <a:extLst>
            <a:ext uri="{FF2B5EF4-FFF2-40B4-BE49-F238E27FC236}">
              <a16:creationId xmlns:a16="http://schemas.microsoft.com/office/drawing/2014/main" id="{361940B2-C9FA-4E85-AEE8-139ECDA2E9D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64" name="Text Box 3">
          <a:extLst>
            <a:ext uri="{FF2B5EF4-FFF2-40B4-BE49-F238E27FC236}">
              <a16:creationId xmlns:a16="http://schemas.microsoft.com/office/drawing/2014/main" id="{706B5A1E-CE54-465D-B4AA-F61723C0AF8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65" name="Text Box 4">
          <a:extLst>
            <a:ext uri="{FF2B5EF4-FFF2-40B4-BE49-F238E27FC236}">
              <a16:creationId xmlns:a16="http://schemas.microsoft.com/office/drawing/2014/main" id="{7AC169FD-3B30-4D4F-81AE-A5408931D11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66" name="Text Box 3">
          <a:extLst>
            <a:ext uri="{FF2B5EF4-FFF2-40B4-BE49-F238E27FC236}">
              <a16:creationId xmlns:a16="http://schemas.microsoft.com/office/drawing/2014/main" id="{27EE8298-7EE8-4B56-877A-17BFC9B6F43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67" name="Text Box 4">
          <a:extLst>
            <a:ext uri="{FF2B5EF4-FFF2-40B4-BE49-F238E27FC236}">
              <a16:creationId xmlns:a16="http://schemas.microsoft.com/office/drawing/2014/main" id="{8B715287-798C-4395-81D7-0A9D6507966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68" name="Text Box 3">
          <a:extLst>
            <a:ext uri="{FF2B5EF4-FFF2-40B4-BE49-F238E27FC236}">
              <a16:creationId xmlns:a16="http://schemas.microsoft.com/office/drawing/2014/main" id="{607F7C94-E5AD-4B8D-B376-BEF1238BE7D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69" name="Text Box 4">
          <a:extLst>
            <a:ext uri="{FF2B5EF4-FFF2-40B4-BE49-F238E27FC236}">
              <a16:creationId xmlns:a16="http://schemas.microsoft.com/office/drawing/2014/main" id="{6AE7BF2A-E58C-405B-BE33-5E4CE0D05D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70" name="Text Box 3">
          <a:extLst>
            <a:ext uri="{FF2B5EF4-FFF2-40B4-BE49-F238E27FC236}">
              <a16:creationId xmlns:a16="http://schemas.microsoft.com/office/drawing/2014/main" id="{5B2DF97B-AFB4-464A-8016-05CDB8BEAFD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71" name="Text Box 4">
          <a:extLst>
            <a:ext uri="{FF2B5EF4-FFF2-40B4-BE49-F238E27FC236}">
              <a16:creationId xmlns:a16="http://schemas.microsoft.com/office/drawing/2014/main" id="{10707545-FA3E-47A7-B73D-83C379B812E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72" name="Text Box 3">
          <a:extLst>
            <a:ext uri="{FF2B5EF4-FFF2-40B4-BE49-F238E27FC236}">
              <a16:creationId xmlns:a16="http://schemas.microsoft.com/office/drawing/2014/main" id="{2C1CE389-AC3A-44D8-B49F-6F4BF786F09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73" name="Text Box 4">
          <a:extLst>
            <a:ext uri="{FF2B5EF4-FFF2-40B4-BE49-F238E27FC236}">
              <a16:creationId xmlns:a16="http://schemas.microsoft.com/office/drawing/2014/main" id="{8B387A26-8F8A-43AF-9DB1-11B88CDD42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74" name="Text Box 3">
          <a:extLst>
            <a:ext uri="{FF2B5EF4-FFF2-40B4-BE49-F238E27FC236}">
              <a16:creationId xmlns:a16="http://schemas.microsoft.com/office/drawing/2014/main" id="{859F3798-B702-48FA-8501-F33EF40D5EE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75" name="Text Box 4">
          <a:extLst>
            <a:ext uri="{FF2B5EF4-FFF2-40B4-BE49-F238E27FC236}">
              <a16:creationId xmlns:a16="http://schemas.microsoft.com/office/drawing/2014/main" id="{98262DD7-ECAA-4339-8EDB-D8AEB6CC21E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76" name="Text Box 3">
          <a:extLst>
            <a:ext uri="{FF2B5EF4-FFF2-40B4-BE49-F238E27FC236}">
              <a16:creationId xmlns:a16="http://schemas.microsoft.com/office/drawing/2014/main" id="{C0F0AF57-D7B4-4FAC-91CF-9B18D67B7C5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77" name="Text Box 4">
          <a:extLst>
            <a:ext uri="{FF2B5EF4-FFF2-40B4-BE49-F238E27FC236}">
              <a16:creationId xmlns:a16="http://schemas.microsoft.com/office/drawing/2014/main" id="{A3E5111E-D473-43C9-8BEF-84842104193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78" name="Text Box 3">
          <a:extLst>
            <a:ext uri="{FF2B5EF4-FFF2-40B4-BE49-F238E27FC236}">
              <a16:creationId xmlns:a16="http://schemas.microsoft.com/office/drawing/2014/main" id="{99E105E9-11A5-40AB-9459-D5D0BA45E62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79" name="Text Box 4">
          <a:extLst>
            <a:ext uri="{FF2B5EF4-FFF2-40B4-BE49-F238E27FC236}">
              <a16:creationId xmlns:a16="http://schemas.microsoft.com/office/drawing/2014/main" id="{F511BDB1-CC42-4003-941A-A239FAA9624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80" name="Text Box 3">
          <a:extLst>
            <a:ext uri="{FF2B5EF4-FFF2-40B4-BE49-F238E27FC236}">
              <a16:creationId xmlns:a16="http://schemas.microsoft.com/office/drawing/2014/main" id="{2FF69208-467C-482D-9237-99534C512EF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81" name="Text Box 4">
          <a:extLst>
            <a:ext uri="{FF2B5EF4-FFF2-40B4-BE49-F238E27FC236}">
              <a16:creationId xmlns:a16="http://schemas.microsoft.com/office/drawing/2014/main" id="{3BD91C87-94CD-4969-9A36-FEFD4F71797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82" name="Text Box 3">
          <a:extLst>
            <a:ext uri="{FF2B5EF4-FFF2-40B4-BE49-F238E27FC236}">
              <a16:creationId xmlns:a16="http://schemas.microsoft.com/office/drawing/2014/main" id="{18ABE3EC-8066-41D8-9A37-B02A1C1E9B8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83" name="Text Box 4">
          <a:extLst>
            <a:ext uri="{FF2B5EF4-FFF2-40B4-BE49-F238E27FC236}">
              <a16:creationId xmlns:a16="http://schemas.microsoft.com/office/drawing/2014/main" id="{0DBA1CF7-3585-41FA-8C9C-2142E26E6D9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84" name="Text Box 3">
          <a:extLst>
            <a:ext uri="{FF2B5EF4-FFF2-40B4-BE49-F238E27FC236}">
              <a16:creationId xmlns:a16="http://schemas.microsoft.com/office/drawing/2014/main" id="{F7FE7220-7C56-4F65-BFA1-637BE704FDD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85" name="Text Box 4">
          <a:extLst>
            <a:ext uri="{FF2B5EF4-FFF2-40B4-BE49-F238E27FC236}">
              <a16:creationId xmlns:a16="http://schemas.microsoft.com/office/drawing/2014/main" id="{2138BA8A-AFB3-4040-A3AD-75C5C7646BE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86" name="Text Box 3">
          <a:extLst>
            <a:ext uri="{FF2B5EF4-FFF2-40B4-BE49-F238E27FC236}">
              <a16:creationId xmlns:a16="http://schemas.microsoft.com/office/drawing/2014/main" id="{C5BED7A9-F0D7-47C5-BF6F-F32D9FA9BBB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87" name="Text Box 4">
          <a:extLst>
            <a:ext uri="{FF2B5EF4-FFF2-40B4-BE49-F238E27FC236}">
              <a16:creationId xmlns:a16="http://schemas.microsoft.com/office/drawing/2014/main" id="{F2974C67-EBEC-4814-9139-A68E7A231C5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88" name="Text Box 3">
          <a:extLst>
            <a:ext uri="{FF2B5EF4-FFF2-40B4-BE49-F238E27FC236}">
              <a16:creationId xmlns:a16="http://schemas.microsoft.com/office/drawing/2014/main" id="{ED2E366D-D6C1-40F0-9C7E-BA823792DD2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89" name="Text Box 4">
          <a:extLst>
            <a:ext uri="{FF2B5EF4-FFF2-40B4-BE49-F238E27FC236}">
              <a16:creationId xmlns:a16="http://schemas.microsoft.com/office/drawing/2014/main" id="{CD9D5BBA-3A60-43C9-AAA2-3AAE06DC10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90" name="Text Box 3">
          <a:extLst>
            <a:ext uri="{FF2B5EF4-FFF2-40B4-BE49-F238E27FC236}">
              <a16:creationId xmlns:a16="http://schemas.microsoft.com/office/drawing/2014/main" id="{04DCC3F9-D0F4-4891-B8DB-96D65DAD42C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91" name="Text Box 4">
          <a:extLst>
            <a:ext uri="{FF2B5EF4-FFF2-40B4-BE49-F238E27FC236}">
              <a16:creationId xmlns:a16="http://schemas.microsoft.com/office/drawing/2014/main" id="{02E8432E-3E6B-425A-8710-EEFB6FD9C24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92" name="Text Box 3">
          <a:extLst>
            <a:ext uri="{FF2B5EF4-FFF2-40B4-BE49-F238E27FC236}">
              <a16:creationId xmlns:a16="http://schemas.microsoft.com/office/drawing/2014/main" id="{6E35D34C-F056-413E-B837-FB58E25EAF3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93" name="Text Box 4">
          <a:extLst>
            <a:ext uri="{FF2B5EF4-FFF2-40B4-BE49-F238E27FC236}">
              <a16:creationId xmlns:a16="http://schemas.microsoft.com/office/drawing/2014/main" id="{B4F82DEC-59B4-48EB-A7CC-887396BBB7E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94" name="Text Box 3">
          <a:extLst>
            <a:ext uri="{FF2B5EF4-FFF2-40B4-BE49-F238E27FC236}">
              <a16:creationId xmlns:a16="http://schemas.microsoft.com/office/drawing/2014/main" id="{72E3A9E0-958A-47D5-8F2B-E9D4E22635F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95" name="Text Box 4">
          <a:extLst>
            <a:ext uri="{FF2B5EF4-FFF2-40B4-BE49-F238E27FC236}">
              <a16:creationId xmlns:a16="http://schemas.microsoft.com/office/drawing/2014/main" id="{9F7B8172-BC9D-402E-B266-4A7D7DDFE07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96" name="Text Box 3">
          <a:extLst>
            <a:ext uri="{FF2B5EF4-FFF2-40B4-BE49-F238E27FC236}">
              <a16:creationId xmlns:a16="http://schemas.microsoft.com/office/drawing/2014/main" id="{689963EE-62EF-4EA0-A98B-C86FD64C119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97" name="Text Box 4">
          <a:extLst>
            <a:ext uri="{FF2B5EF4-FFF2-40B4-BE49-F238E27FC236}">
              <a16:creationId xmlns:a16="http://schemas.microsoft.com/office/drawing/2014/main" id="{CB1D8770-01A7-4194-A436-8CAAC72E4C8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98" name="Text Box 3">
          <a:extLst>
            <a:ext uri="{FF2B5EF4-FFF2-40B4-BE49-F238E27FC236}">
              <a16:creationId xmlns:a16="http://schemas.microsoft.com/office/drawing/2014/main" id="{D4EE4005-A05A-4840-90ED-D4F1A6197A3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99" name="Text Box 4">
          <a:extLst>
            <a:ext uri="{FF2B5EF4-FFF2-40B4-BE49-F238E27FC236}">
              <a16:creationId xmlns:a16="http://schemas.microsoft.com/office/drawing/2014/main" id="{157C0162-1712-4539-A225-34148A652EE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000" name="Text Box 3">
          <a:extLst>
            <a:ext uri="{FF2B5EF4-FFF2-40B4-BE49-F238E27FC236}">
              <a16:creationId xmlns:a16="http://schemas.microsoft.com/office/drawing/2014/main" id="{8FC88B40-AD04-45A1-B873-AD20DFBA5C1C}"/>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001" name="Text Box 3">
          <a:extLst>
            <a:ext uri="{FF2B5EF4-FFF2-40B4-BE49-F238E27FC236}">
              <a16:creationId xmlns:a16="http://schemas.microsoft.com/office/drawing/2014/main" id="{E060CAAB-6E33-4F0E-92CE-2B28F256C63E}"/>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002" name="Text Box 4">
          <a:extLst>
            <a:ext uri="{FF2B5EF4-FFF2-40B4-BE49-F238E27FC236}">
              <a16:creationId xmlns:a16="http://schemas.microsoft.com/office/drawing/2014/main" id="{032644C0-0AEC-44B9-8938-96F1C4BFB0C8}"/>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03" name="Text Box 3">
          <a:extLst>
            <a:ext uri="{FF2B5EF4-FFF2-40B4-BE49-F238E27FC236}">
              <a16:creationId xmlns:a16="http://schemas.microsoft.com/office/drawing/2014/main" id="{E7D51417-266B-4697-8912-7D7CED8BE15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04" name="Text Box 4">
          <a:extLst>
            <a:ext uri="{FF2B5EF4-FFF2-40B4-BE49-F238E27FC236}">
              <a16:creationId xmlns:a16="http://schemas.microsoft.com/office/drawing/2014/main" id="{0715FF46-5703-4DE0-9C26-8CDDFE5A57A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05" name="Text Box 3">
          <a:extLst>
            <a:ext uri="{FF2B5EF4-FFF2-40B4-BE49-F238E27FC236}">
              <a16:creationId xmlns:a16="http://schemas.microsoft.com/office/drawing/2014/main" id="{2CBB8597-96DF-4B4B-8BDA-FEC29F4A4FC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06" name="Text Box 4">
          <a:extLst>
            <a:ext uri="{FF2B5EF4-FFF2-40B4-BE49-F238E27FC236}">
              <a16:creationId xmlns:a16="http://schemas.microsoft.com/office/drawing/2014/main" id="{D0FCE5FF-30F8-42E8-921D-A6D4453E194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07" name="Text Box 3">
          <a:extLst>
            <a:ext uri="{FF2B5EF4-FFF2-40B4-BE49-F238E27FC236}">
              <a16:creationId xmlns:a16="http://schemas.microsoft.com/office/drawing/2014/main" id="{2D506930-67FF-412A-BFBC-43E4E53621A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08" name="Text Box 4">
          <a:extLst>
            <a:ext uri="{FF2B5EF4-FFF2-40B4-BE49-F238E27FC236}">
              <a16:creationId xmlns:a16="http://schemas.microsoft.com/office/drawing/2014/main" id="{C39658A4-95E6-4887-9E9A-60A135B60E8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09" name="Text Box 3">
          <a:extLst>
            <a:ext uri="{FF2B5EF4-FFF2-40B4-BE49-F238E27FC236}">
              <a16:creationId xmlns:a16="http://schemas.microsoft.com/office/drawing/2014/main" id="{FE8DD958-0A24-4087-8369-D8879E31B8D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10" name="Text Box 4">
          <a:extLst>
            <a:ext uri="{FF2B5EF4-FFF2-40B4-BE49-F238E27FC236}">
              <a16:creationId xmlns:a16="http://schemas.microsoft.com/office/drawing/2014/main" id="{F52B360E-17C7-460D-AD07-23031B4D798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11" name="Text Box 3">
          <a:extLst>
            <a:ext uri="{FF2B5EF4-FFF2-40B4-BE49-F238E27FC236}">
              <a16:creationId xmlns:a16="http://schemas.microsoft.com/office/drawing/2014/main" id="{DB8B0AF4-68F2-4F78-8882-B7456B0AA5E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12" name="Text Box 4">
          <a:extLst>
            <a:ext uri="{FF2B5EF4-FFF2-40B4-BE49-F238E27FC236}">
              <a16:creationId xmlns:a16="http://schemas.microsoft.com/office/drawing/2014/main" id="{AC3580C7-1AFA-4203-AE7C-CC1791BA8D9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13" name="Text Box 3">
          <a:extLst>
            <a:ext uri="{FF2B5EF4-FFF2-40B4-BE49-F238E27FC236}">
              <a16:creationId xmlns:a16="http://schemas.microsoft.com/office/drawing/2014/main" id="{1C5FE0E8-A9DF-448E-81C6-41DC97B2797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14" name="Text Box 4">
          <a:extLst>
            <a:ext uri="{FF2B5EF4-FFF2-40B4-BE49-F238E27FC236}">
              <a16:creationId xmlns:a16="http://schemas.microsoft.com/office/drawing/2014/main" id="{A698DD19-3398-44D9-8116-D43FF563F14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15" name="Text Box 3">
          <a:extLst>
            <a:ext uri="{FF2B5EF4-FFF2-40B4-BE49-F238E27FC236}">
              <a16:creationId xmlns:a16="http://schemas.microsoft.com/office/drawing/2014/main" id="{F049EA5B-0439-41EF-A498-03442884C8A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16" name="Text Box 4">
          <a:extLst>
            <a:ext uri="{FF2B5EF4-FFF2-40B4-BE49-F238E27FC236}">
              <a16:creationId xmlns:a16="http://schemas.microsoft.com/office/drawing/2014/main" id="{9DD093A5-0E0D-45EE-BCF5-AB4AFDF873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17" name="Text Box 3">
          <a:extLst>
            <a:ext uri="{FF2B5EF4-FFF2-40B4-BE49-F238E27FC236}">
              <a16:creationId xmlns:a16="http://schemas.microsoft.com/office/drawing/2014/main" id="{785F31E2-D58D-404C-A487-EECE734F570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18" name="Text Box 4">
          <a:extLst>
            <a:ext uri="{FF2B5EF4-FFF2-40B4-BE49-F238E27FC236}">
              <a16:creationId xmlns:a16="http://schemas.microsoft.com/office/drawing/2014/main" id="{0C2FCCD9-AC4A-446F-9D07-9AFEA729A41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19" name="Text Box 3">
          <a:extLst>
            <a:ext uri="{FF2B5EF4-FFF2-40B4-BE49-F238E27FC236}">
              <a16:creationId xmlns:a16="http://schemas.microsoft.com/office/drawing/2014/main" id="{7BAB7F60-8A77-4FEB-B0CF-26B9778AE1A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20" name="Text Box 4">
          <a:extLst>
            <a:ext uri="{FF2B5EF4-FFF2-40B4-BE49-F238E27FC236}">
              <a16:creationId xmlns:a16="http://schemas.microsoft.com/office/drawing/2014/main" id="{DA254836-98A5-4CB9-80A1-439F608E3CA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21" name="Text Box 3">
          <a:extLst>
            <a:ext uri="{FF2B5EF4-FFF2-40B4-BE49-F238E27FC236}">
              <a16:creationId xmlns:a16="http://schemas.microsoft.com/office/drawing/2014/main" id="{29303453-8D59-4A22-A576-0220E2FB65A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22" name="Text Box 4">
          <a:extLst>
            <a:ext uri="{FF2B5EF4-FFF2-40B4-BE49-F238E27FC236}">
              <a16:creationId xmlns:a16="http://schemas.microsoft.com/office/drawing/2014/main" id="{4626BA6D-CCB3-4867-90F7-79147335139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23" name="Text Box 3">
          <a:extLst>
            <a:ext uri="{FF2B5EF4-FFF2-40B4-BE49-F238E27FC236}">
              <a16:creationId xmlns:a16="http://schemas.microsoft.com/office/drawing/2014/main" id="{80064F70-FAB4-42AB-8F90-44B13F389FC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24" name="Text Box 4">
          <a:extLst>
            <a:ext uri="{FF2B5EF4-FFF2-40B4-BE49-F238E27FC236}">
              <a16:creationId xmlns:a16="http://schemas.microsoft.com/office/drawing/2014/main" id="{84C344B4-E6C9-41DF-B6BE-0DFCA18DEA4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25" name="Text Box 3">
          <a:extLst>
            <a:ext uri="{FF2B5EF4-FFF2-40B4-BE49-F238E27FC236}">
              <a16:creationId xmlns:a16="http://schemas.microsoft.com/office/drawing/2014/main" id="{DE873224-34C6-4A01-A7F3-FC64BB8335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26" name="Text Box 4">
          <a:extLst>
            <a:ext uri="{FF2B5EF4-FFF2-40B4-BE49-F238E27FC236}">
              <a16:creationId xmlns:a16="http://schemas.microsoft.com/office/drawing/2014/main" id="{B652689A-B894-44B0-9789-2FC0D460D8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27" name="Text Box 3">
          <a:extLst>
            <a:ext uri="{FF2B5EF4-FFF2-40B4-BE49-F238E27FC236}">
              <a16:creationId xmlns:a16="http://schemas.microsoft.com/office/drawing/2014/main" id="{CBBEDE14-B2DB-4538-B328-C9C9AB6F14F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28" name="Text Box 4">
          <a:extLst>
            <a:ext uri="{FF2B5EF4-FFF2-40B4-BE49-F238E27FC236}">
              <a16:creationId xmlns:a16="http://schemas.microsoft.com/office/drawing/2014/main" id="{50B030DC-9384-4801-A2DA-1F8FAE22780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29" name="Text Box 3">
          <a:extLst>
            <a:ext uri="{FF2B5EF4-FFF2-40B4-BE49-F238E27FC236}">
              <a16:creationId xmlns:a16="http://schemas.microsoft.com/office/drawing/2014/main" id="{BB86D68D-47DE-452F-B7F7-5ED2028A9B9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30" name="Text Box 4">
          <a:extLst>
            <a:ext uri="{FF2B5EF4-FFF2-40B4-BE49-F238E27FC236}">
              <a16:creationId xmlns:a16="http://schemas.microsoft.com/office/drawing/2014/main" id="{18EA4D79-EE8A-4E96-857D-B685AE162A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31" name="Text Box 3">
          <a:extLst>
            <a:ext uri="{FF2B5EF4-FFF2-40B4-BE49-F238E27FC236}">
              <a16:creationId xmlns:a16="http://schemas.microsoft.com/office/drawing/2014/main" id="{8D277EA2-CCA1-4D88-B600-A6ACDB7720E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32" name="Text Box 4">
          <a:extLst>
            <a:ext uri="{FF2B5EF4-FFF2-40B4-BE49-F238E27FC236}">
              <a16:creationId xmlns:a16="http://schemas.microsoft.com/office/drawing/2014/main" id="{14AA4F2B-B938-4155-908C-E5228323EB2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33" name="Text Box 3">
          <a:extLst>
            <a:ext uri="{FF2B5EF4-FFF2-40B4-BE49-F238E27FC236}">
              <a16:creationId xmlns:a16="http://schemas.microsoft.com/office/drawing/2014/main" id="{31E5B9D3-15CD-46B0-A099-16A5D86CB1F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34" name="Text Box 4">
          <a:extLst>
            <a:ext uri="{FF2B5EF4-FFF2-40B4-BE49-F238E27FC236}">
              <a16:creationId xmlns:a16="http://schemas.microsoft.com/office/drawing/2014/main" id="{CE8C7C50-F3D9-4905-BEC5-F57A8B121B4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35" name="Text Box 3">
          <a:extLst>
            <a:ext uri="{FF2B5EF4-FFF2-40B4-BE49-F238E27FC236}">
              <a16:creationId xmlns:a16="http://schemas.microsoft.com/office/drawing/2014/main" id="{2A61CD43-2F0C-4B7D-B15B-0E8285BBC4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36" name="Text Box 4">
          <a:extLst>
            <a:ext uri="{FF2B5EF4-FFF2-40B4-BE49-F238E27FC236}">
              <a16:creationId xmlns:a16="http://schemas.microsoft.com/office/drawing/2014/main" id="{AAE48F85-77CB-4F66-AA1E-87A05C0E78F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37" name="Text Box 3">
          <a:extLst>
            <a:ext uri="{FF2B5EF4-FFF2-40B4-BE49-F238E27FC236}">
              <a16:creationId xmlns:a16="http://schemas.microsoft.com/office/drawing/2014/main" id="{E4A6C067-0B17-4F5A-BF37-9223D570DF2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38" name="Text Box 4">
          <a:extLst>
            <a:ext uri="{FF2B5EF4-FFF2-40B4-BE49-F238E27FC236}">
              <a16:creationId xmlns:a16="http://schemas.microsoft.com/office/drawing/2014/main" id="{E2864A82-D401-4E61-BD3A-1D341C30405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39" name="Text Box 3">
          <a:extLst>
            <a:ext uri="{FF2B5EF4-FFF2-40B4-BE49-F238E27FC236}">
              <a16:creationId xmlns:a16="http://schemas.microsoft.com/office/drawing/2014/main" id="{961913C9-30EC-4E06-8016-61780D6676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40" name="Text Box 4">
          <a:extLst>
            <a:ext uri="{FF2B5EF4-FFF2-40B4-BE49-F238E27FC236}">
              <a16:creationId xmlns:a16="http://schemas.microsoft.com/office/drawing/2014/main" id="{B2A28A4E-1BBB-4F01-A0D0-C6263693E9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41" name="Text Box 3">
          <a:extLst>
            <a:ext uri="{FF2B5EF4-FFF2-40B4-BE49-F238E27FC236}">
              <a16:creationId xmlns:a16="http://schemas.microsoft.com/office/drawing/2014/main" id="{ED28CB08-33AB-4BD8-8100-420ABFB133C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42" name="Text Box 4">
          <a:extLst>
            <a:ext uri="{FF2B5EF4-FFF2-40B4-BE49-F238E27FC236}">
              <a16:creationId xmlns:a16="http://schemas.microsoft.com/office/drawing/2014/main" id="{5977D668-123C-4729-A583-275AD38C31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43" name="Text Box 3">
          <a:extLst>
            <a:ext uri="{FF2B5EF4-FFF2-40B4-BE49-F238E27FC236}">
              <a16:creationId xmlns:a16="http://schemas.microsoft.com/office/drawing/2014/main" id="{1B7D1113-1817-4B75-9386-58347F2F4B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44" name="Text Box 4">
          <a:extLst>
            <a:ext uri="{FF2B5EF4-FFF2-40B4-BE49-F238E27FC236}">
              <a16:creationId xmlns:a16="http://schemas.microsoft.com/office/drawing/2014/main" id="{17449971-89A7-41B8-8CA8-D620F500980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45" name="Text Box 3">
          <a:extLst>
            <a:ext uri="{FF2B5EF4-FFF2-40B4-BE49-F238E27FC236}">
              <a16:creationId xmlns:a16="http://schemas.microsoft.com/office/drawing/2014/main" id="{B734079F-0B1B-479F-B4FC-9EE99B41EE6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46" name="Text Box 4">
          <a:extLst>
            <a:ext uri="{FF2B5EF4-FFF2-40B4-BE49-F238E27FC236}">
              <a16:creationId xmlns:a16="http://schemas.microsoft.com/office/drawing/2014/main" id="{E01E5922-AA25-4589-95D4-E317C871A27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47" name="Text Box 3">
          <a:extLst>
            <a:ext uri="{FF2B5EF4-FFF2-40B4-BE49-F238E27FC236}">
              <a16:creationId xmlns:a16="http://schemas.microsoft.com/office/drawing/2014/main" id="{29A20091-544C-4475-8927-431171145ED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48" name="Text Box 4">
          <a:extLst>
            <a:ext uri="{FF2B5EF4-FFF2-40B4-BE49-F238E27FC236}">
              <a16:creationId xmlns:a16="http://schemas.microsoft.com/office/drawing/2014/main" id="{E60838CF-7C0B-4AC1-9D16-C7480F140BD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49" name="Text Box 3">
          <a:extLst>
            <a:ext uri="{FF2B5EF4-FFF2-40B4-BE49-F238E27FC236}">
              <a16:creationId xmlns:a16="http://schemas.microsoft.com/office/drawing/2014/main" id="{FE87AB38-CFDE-4116-807A-BEA16C59BD6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50" name="Text Box 4">
          <a:extLst>
            <a:ext uri="{FF2B5EF4-FFF2-40B4-BE49-F238E27FC236}">
              <a16:creationId xmlns:a16="http://schemas.microsoft.com/office/drawing/2014/main" id="{3E5A1222-A755-4718-9BEA-CBBCCC56FFD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51" name="Text Box 3">
          <a:extLst>
            <a:ext uri="{FF2B5EF4-FFF2-40B4-BE49-F238E27FC236}">
              <a16:creationId xmlns:a16="http://schemas.microsoft.com/office/drawing/2014/main" id="{EB2BADE2-EAE7-4BBC-919C-83D49395AC4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52" name="Text Box 4">
          <a:extLst>
            <a:ext uri="{FF2B5EF4-FFF2-40B4-BE49-F238E27FC236}">
              <a16:creationId xmlns:a16="http://schemas.microsoft.com/office/drawing/2014/main" id="{71F457E2-A91B-42BE-8CE3-C7B0392DFB3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53" name="Text Box 3">
          <a:extLst>
            <a:ext uri="{FF2B5EF4-FFF2-40B4-BE49-F238E27FC236}">
              <a16:creationId xmlns:a16="http://schemas.microsoft.com/office/drawing/2014/main" id="{45D300CE-37AA-4B48-A804-994D7167C46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54" name="Text Box 4">
          <a:extLst>
            <a:ext uri="{FF2B5EF4-FFF2-40B4-BE49-F238E27FC236}">
              <a16:creationId xmlns:a16="http://schemas.microsoft.com/office/drawing/2014/main" id="{638E7431-D064-48D6-A275-BD4205E2AC7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55" name="Text Box 3">
          <a:extLst>
            <a:ext uri="{FF2B5EF4-FFF2-40B4-BE49-F238E27FC236}">
              <a16:creationId xmlns:a16="http://schemas.microsoft.com/office/drawing/2014/main" id="{30EEE67A-775F-412E-95AE-06B50B68C5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56" name="Text Box 4">
          <a:extLst>
            <a:ext uri="{FF2B5EF4-FFF2-40B4-BE49-F238E27FC236}">
              <a16:creationId xmlns:a16="http://schemas.microsoft.com/office/drawing/2014/main" id="{D3413A23-5773-4F79-819B-C4C3EDAF455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57" name="Text Box 3">
          <a:extLst>
            <a:ext uri="{FF2B5EF4-FFF2-40B4-BE49-F238E27FC236}">
              <a16:creationId xmlns:a16="http://schemas.microsoft.com/office/drawing/2014/main" id="{FBC801A2-B3F2-41E4-AD00-71BD7BD174A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58" name="Text Box 4">
          <a:extLst>
            <a:ext uri="{FF2B5EF4-FFF2-40B4-BE49-F238E27FC236}">
              <a16:creationId xmlns:a16="http://schemas.microsoft.com/office/drawing/2014/main" id="{66BB20B9-69F2-4444-9479-3518D7F93AF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059" name="Text Box 3">
          <a:extLst>
            <a:ext uri="{FF2B5EF4-FFF2-40B4-BE49-F238E27FC236}">
              <a16:creationId xmlns:a16="http://schemas.microsoft.com/office/drawing/2014/main" id="{9D4B7DD1-CE9D-4B13-8069-725871759C9E}"/>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60" name="Text Box 3">
          <a:extLst>
            <a:ext uri="{FF2B5EF4-FFF2-40B4-BE49-F238E27FC236}">
              <a16:creationId xmlns:a16="http://schemas.microsoft.com/office/drawing/2014/main" id="{3453A342-AE5F-4A1A-846A-E067DEC7910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61" name="Text Box 4">
          <a:extLst>
            <a:ext uri="{FF2B5EF4-FFF2-40B4-BE49-F238E27FC236}">
              <a16:creationId xmlns:a16="http://schemas.microsoft.com/office/drawing/2014/main" id="{DDB19CCC-E3FB-4375-ABC8-4DB72DFD0EA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62" name="Text Box 3">
          <a:extLst>
            <a:ext uri="{FF2B5EF4-FFF2-40B4-BE49-F238E27FC236}">
              <a16:creationId xmlns:a16="http://schemas.microsoft.com/office/drawing/2014/main" id="{8514FCD4-B7AC-4C67-9310-38550288556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63" name="Text Box 4">
          <a:extLst>
            <a:ext uri="{FF2B5EF4-FFF2-40B4-BE49-F238E27FC236}">
              <a16:creationId xmlns:a16="http://schemas.microsoft.com/office/drawing/2014/main" id="{E2265FFB-2271-4D44-9308-AF16FDBD093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64" name="Text Box 3">
          <a:extLst>
            <a:ext uri="{FF2B5EF4-FFF2-40B4-BE49-F238E27FC236}">
              <a16:creationId xmlns:a16="http://schemas.microsoft.com/office/drawing/2014/main" id="{41B8229F-6D76-451E-9EC3-514FA4B32D7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65" name="Text Box 4">
          <a:extLst>
            <a:ext uri="{FF2B5EF4-FFF2-40B4-BE49-F238E27FC236}">
              <a16:creationId xmlns:a16="http://schemas.microsoft.com/office/drawing/2014/main" id="{77C60031-1AD7-4596-8B1F-2BD92356842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66" name="Text Box 3">
          <a:extLst>
            <a:ext uri="{FF2B5EF4-FFF2-40B4-BE49-F238E27FC236}">
              <a16:creationId xmlns:a16="http://schemas.microsoft.com/office/drawing/2014/main" id="{8AD03923-2C43-4AB0-A553-DF0E2569F7D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67" name="Text Box 4">
          <a:extLst>
            <a:ext uri="{FF2B5EF4-FFF2-40B4-BE49-F238E27FC236}">
              <a16:creationId xmlns:a16="http://schemas.microsoft.com/office/drawing/2014/main" id="{B6AA1EB0-0794-48D4-B518-89AA795654D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68" name="Text Box 3">
          <a:extLst>
            <a:ext uri="{FF2B5EF4-FFF2-40B4-BE49-F238E27FC236}">
              <a16:creationId xmlns:a16="http://schemas.microsoft.com/office/drawing/2014/main" id="{540A1935-2D8C-4F76-B3D9-C49827F119A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69" name="Text Box 4">
          <a:extLst>
            <a:ext uri="{FF2B5EF4-FFF2-40B4-BE49-F238E27FC236}">
              <a16:creationId xmlns:a16="http://schemas.microsoft.com/office/drawing/2014/main" id="{6CAB8484-1F4C-479D-A655-13252E52B7F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70" name="Text Box 3">
          <a:extLst>
            <a:ext uri="{FF2B5EF4-FFF2-40B4-BE49-F238E27FC236}">
              <a16:creationId xmlns:a16="http://schemas.microsoft.com/office/drawing/2014/main" id="{EB8513EC-01F9-48F8-BC74-04837F74D0D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71" name="Text Box 4">
          <a:extLst>
            <a:ext uri="{FF2B5EF4-FFF2-40B4-BE49-F238E27FC236}">
              <a16:creationId xmlns:a16="http://schemas.microsoft.com/office/drawing/2014/main" id="{A5B99244-D97C-4575-863C-4734E43B458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72" name="Text Box 3">
          <a:extLst>
            <a:ext uri="{FF2B5EF4-FFF2-40B4-BE49-F238E27FC236}">
              <a16:creationId xmlns:a16="http://schemas.microsoft.com/office/drawing/2014/main" id="{EC7621E2-5B50-4577-A06B-5B756894368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73" name="Text Box 4">
          <a:extLst>
            <a:ext uri="{FF2B5EF4-FFF2-40B4-BE49-F238E27FC236}">
              <a16:creationId xmlns:a16="http://schemas.microsoft.com/office/drawing/2014/main" id="{4C470FDC-53F3-498A-A23F-EDDDF519EB6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74" name="Text Box 3">
          <a:extLst>
            <a:ext uri="{FF2B5EF4-FFF2-40B4-BE49-F238E27FC236}">
              <a16:creationId xmlns:a16="http://schemas.microsoft.com/office/drawing/2014/main" id="{E5925FBE-2744-4D79-BF5F-06405485D4D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75" name="Text Box 4">
          <a:extLst>
            <a:ext uri="{FF2B5EF4-FFF2-40B4-BE49-F238E27FC236}">
              <a16:creationId xmlns:a16="http://schemas.microsoft.com/office/drawing/2014/main" id="{B2D95162-189D-4E4C-872F-35A6FE9F98E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76" name="Text Box 3">
          <a:extLst>
            <a:ext uri="{FF2B5EF4-FFF2-40B4-BE49-F238E27FC236}">
              <a16:creationId xmlns:a16="http://schemas.microsoft.com/office/drawing/2014/main" id="{F8907393-4957-423A-834D-E5B8714530D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077" name="Text Box 3">
          <a:extLst>
            <a:ext uri="{FF2B5EF4-FFF2-40B4-BE49-F238E27FC236}">
              <a16:creationId xmlns:a16="http://schemas.microsoft.com/office/drawing/2014/main" id="{E9070DE8-754F-4589-B5B9-610E321DB953}"/>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078" name="Text Box 4">
          <a:extLst>
            <a:ext uri="{FF2B5EF4-FFF2-40B4-BE49-F238E27FC236}">
              <a16:creationId xmlns:a16="http://schemas.microsoft.com/office/drawing/2014/main" id="{94E7FEE2-CED3-4A0C-9BE5-B0CB127B520B}"/>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79" name="Text Box 3">
          <a:extLst>
            <a:ext uri="{FF2B5EF4-FFF2-40B4-BE49-F238E27FC236}">
              <a16:creationId xmlns:a16="http://schemas.microsoft.com/office/drawing/2014/main" id="{2E581847-0092-4F68-B0CF-70871EEEC66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80" name="Text Box 4">
          <a:extLst>
            <a:ext uri="{FF2B5EF4-FFF2-40B4-BE49-F238E27FC236}">
              <a16:creationId xmlns:a16="http://schemas.microsoft.com/office/drawing/2014/main" id="{3EEBF335-7582-489F-A136-2D4C0BE2CFE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81" name="Text Box 3">
          <a:extLst>
            <a:ext uri="{FF2B5EF4-FFF2-40B4-BE49-F238E27FC236}">
              <a16:creationId xmlns:a16="http://schemas.microsoft.com/office/drawing/2014/main" id="{DD33F84D-8B6A-4A5C-8D26-3D1310BDF17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82" name="Text Box 4">
          <a:extLst>
            <a:ext uri="{FF2B5EF4-FFF2-40B4-BE49-F238E27FC236}">
              <a16:creationId xmlns:a16="http://schemas.microsoft.com/office/drawing/2014/main" id="{498105A7-5D49-4D28-AC12-4EA97A2A79C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83" name="Text Box 3">
          <a:extLst>
            <a:ext uri="{FF2B5EF4-FFF2-40B4-BE49-F238E27FC236}">
              <a16:creationId xmlns:a16="http://schemas.microsoft.com/office/drawing/2014/main" id="{7052DCBF-3A77-432C-9E71-8C7569C9576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84" name="Text Box 4">
          <a:extLst>
            <a:ext uri="{FF2B5EF4-FFF2-40B4-BE49-F238E27FC236}">
              <a16:creationId xmlns:a16="http://schemas.microsoft.com/office/drawing/2014/main" id="{0B6A1E01-06C9-4599-8590-ADC564C2E20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85" name="Text Box 3">
          <a:extLst>
            <a:ext uri="{FF2B5EF4-FFF2-40B4-BE49-F238E27FC236}">
              <a16:creationId xmlns:a16="http://schemas.microsoft.com/office/drawing/2014/main" id="{DC738098-F6EB-425F-9636-E0AC8B5C884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86" name="Text Box 4">
          <a:extLst>
            <a:ext uri="{FF2B5EF4-FFF2-40B4-BE49-F238E27FC236}">
              <a16:creationId xmlns:a16="http://schemas.microsoft.com/office/drawing/2014/main" id="{9E69618C-3161-4F96-AD92-12A5E0F82DE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87" name="Text Box 3">
          <a:extLst>
            <a:ext uri="{FF2B5EF4-FFF2-40B4-BE49-F238E27FC236}">
              <a16:creationId xmlns:a16="http://schemas.microsoft.com/office/drawing/2014/main" id="{D880F989-201B-492A-A2D7-141E4B4AA1C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88" name="Text Box 4">
          <a:extLst>
            <a:ext uri="{FF2B5EF4-FFF2-40B4-BE49-F238E27FC236}">
              <a16:creationId xmlns:a16="http://schemas.microsoft.com/office/drawing/2014/main" id="{0E0466F9-9BCB-4180-BA68-1EC6EB3BE61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89" name="Text Box 3">
          <a:extLst>
            <a:ext uri="{FF2B5EF4-FFF2-40B4-BE49-F238E27FC236}">
              <a16:creationId xmlns:a16="http://schemas.microsoft.com/office/drawing/2014/main" id="{5826AE60-5091-445E-86DA-EBE6745F28D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90" name="Text Box 4">
          <a:extLst>
            <a:ext uri="{FF2B5EF4-FFF2-40B4-BE49-F238E27FC236}">
              <a16:creationId xmlns:a16="http://schemas.microsoft.com/office/drawing/2014/main" id="{C2E82E8F-D0D4-4F1F-9BE8-D187B375ED6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91" name="Text Box 3">
          <a:extLst>
            <a:ext uri="{FF2B5EF4-FFF2-40B4-BE49-F238E27FC236}">
              <a16:creationId xmlns:a16="http://schemas.microsoft.com/office/drawing/2014/main" id="{FA14A89B-A07C-4E88-9D3B-D40EF265C74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92" name="Text Box 4">
          <a:extLst>
            <a:ext uri="{FF2B5EF4-FFF2-40B4-BE49-F238E27FC236}">
              <a16:creationId xmlns:a16="http://schemas.microsoft.com/office/drawing/2014/main" id="{ADE953BA-7272-46B1-AF0F-66E9EF05636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93" name="Text Box 3">
          <a:extLst>
            <a:ext uri="{FF2B5EF4-FFF2-40B4-BE49-F238E27FC236}">
              <a16:creationId xmlns:a16="http://schemas.microsoft.com/office/drawing/2014/main" id="{71EA6D9E-22B7-4BB9-AAF6-C0DA34D4F55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94" name="Text Box 4">
          <a:extLst>
            <a:ext uri="{FF2B5EF4-FFF2-40B4-BE49-F238E27FC236}">
              <a16:creationId xmlns:a16="http://schemas.microsoft.com/office/drawing/2014/main" id="{9D5629AB-5883-4753-B7C0-C8FE5458C41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95" name="Text Box 3">
          <a:extLst>
            <a:ext uri="{FF2B5EF4-FFF2-40B4-BE49-F238E27FC236}">
              <a16:creationId xmlns:a16="http://schemas.microsoft.com/office/drawing/2014/main" id="{629503AD-3CF7-49D7-BADB-281AF4C9B37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96" name="Text Box 4">
          <a:extLst>
            <a:ext uri="{FF2B5EF4-FFF2-40B4-BE49-F238E27FC236}">
              <a16:creationId xmlns:a16="http://schemas.microsoft.com/office/drawing/2014/main" id="{00025E0E-9E5B-4FFF-9DA9-FDAE2C4DF6A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97" name="Text Box 3">
          <a:extLst>
            <a:ext uri="{FF2B5EF4-FFF2-40B4-BE49-F238E27FC236}">
              <a16:creationId xmlns:a16="http://schemas.microsoft.com/office/drawing/2014/main" id="{8D094BCB-AC5D-45DD-9C1A-5754BC0534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98" name="Text Box 4">
          <a:extLst>
            <a:ext uri="{FF2B5EF4-FFF2-40B4-BE49-F238E27FC236}">
              <a16:creationId xmlns:a16="http://schemas.microsoft.com/office/drawing/2014/main" id="{66AB0EE5-AA86-49E0-A142-60E90EC82B8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99" name="Text Box 3">
          <a:extLst>
            <a:ext uri="{FF2B5EF4-FFF2-40B4-BE49-F238E27FC236}">
              <a16:creationId xmlns:a16="http://schemas.microsoft.com/office/drawing/2014/main" id="{5CEBD529-3A37-419A-A893-7BD58E67B7D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00" name="Text Box 4">
          <a:extLst>
            <a:ext uri="{FF2B5EF4-FFF2-40B4-BE49-F238E27FC236}">
              <a16:creationId xmlns:a16="http://schemas.microsoft.com/office/drawing/2014/main" id="{C144D117-C476-4560-BBBC-95DAF9AA9DA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01" name="Text Box 3">
          <a:extLst>
            <a:ext uri="{FF2B5EF4-FFF2-40B4-BE49-F238E27FC236}">
              <a16:creationId xmlns:a16="http://schemas.microsoft.com/office/drawing/2014/main" id="{64E370CF-4ABA-448B-81E6-D00F3EDF3DC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02" name="Text Box 4">
          <a:extLst>
            <a:ext uri="{FF2B5EF4-FFF2-40B4-BE49-F238E27FC236}">
              <a16:creationId xmlns:a16="http://schemas.microsoft.com/office/drawing/2014/main" id="{F346E73D-08A9-4B3D-9AA8-9A825DD6B17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03" name="Text Box 3">
          <a:extLst>
            <a:ext uri="{FF2B5EF4-FFF2-40B4-BE49-F238E27FC236}">
              <a16:creationId xmlns:a16="http://schemas.microsoft.com/office/drawing/2014/main" id="{B8FFAF45-0581-4900-B1F7-49C748DA77D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04" name="Text Box 4">
          <a:extLst>
            <a:ext uri="{FF2B5EF4-FFF2-40B4-BE49-F238E27FC236}">
              <a16:creationId xmlns:a16="http://schemas.microsoft.com/office/drawing/2014/main" id="{23DD2434-F4FA-4AC0-8CE0-F67BFB7912B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05" name="Text Box 3">
          <a:extLst>
            <a:ext uri="{FF2B5EF4-FFF2-40B4-BE49-F238E27FC236}">
              <a16:creationId xmlns:a16="http://schemas.microsoft.com/office/drawing/2014/main" id="{FA92E690-F29C-4778-A452-02A5F9164ED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06" name="Text Box 4">
          <a:extLst>
            <a:ext uri="{FF2B5EF4-FFF2-40B4-BE49-F238E27FC236}">
              <a16:creationId xmlns:a16="http://schemas.microsoft.com/office/drawing/2014/main" id="{6AB2BD2A-E8C8-4D96-A804-A54D22CD49D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07" name="Text Box 3">
          <a:extLst>
            <a:ext uri="{FF2B5EF4-FFF2-40B4-BE49-F238E27FC236}">
              <a16:creationId xmlns:a16="http://schemas.microsoft.com/office/drawing/2014/main" id="{C4A39585-7EC5-4622-BED6-32C0C43DDFE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08" name="Text Box 4">
          <a:extLst>
            <a:ext uri="{FF2B5EF4-FFF2-40B4-BE49-F238E27FC236}">
              <a16:creationId xmlns:a16="http://schemas.microsoft.com/office/drawing/2014/main" id="{C739997F-E7EB-43AB-8933-BFAF1978EC3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09" name="Text Box 3">
          <a:extLst>
            <a:ext uri="{FF2B5EF4-FFF2-40B4-BE49-F238E27FC236}">
              <a16:creationId xmlns:a16="http://schemas.microsoft.com/office/drawing/2014/main" id="{9B698DED-E95C-478F-8895-1CC5C4424CD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10" name="Text Box 4">
          <a:extLst>
            <a:ext uri="{FF2B5EF4-FFF2-40B4-BE49-F238E27FC236}">
              <a16:creationId xmlns:a16="http://schemas.microsoft.com/office/drawing/2014/main" id="{B88B88AF-7F00-44F5-B931-E43EA98BF14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11" name="Text Box 3">
          <a:extLst>
            <a:ext uri="{FF2B5EF4-FFF2-40B4-BE49-F238E27FC236}">
              <a16:creationId xmlns:a16="http://schemas.microsoft.com/office/drawing/2014/main" id="{3972A51A-D381-4E45-A051-717267DB87B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12" name="Text Box 4">
          <a:extLst>
            <a:ext uri="{FF2B5EF4-FFF2-40B4-BE49-F238E27FC236}">
              <a16:creationId xmlns:a16="http://schemas.microsoft.com/office/drawing/2014/main" id="{7B5E9C2B-2FA3-4B52-8711-7B23897BC53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13" name="Text Box 3">
          <a:extLst>
            <a:ext uri="{FF2B5EF4-FFF2-40B4-BE49-F238E27FC236}">
              <a16:creationId xmlns:a16="http://schemas.microsoft.com/office/drawing/2014/main" id="{9A1D17B8-29F4-4B5E-A5DC-0481A799985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14" name="Text Box 4">
          <a:extLst>
            <a:ext uri="{FF2B5EF4-FFF2-40B4-BE49-F238E27FC236}">
              <a16:creationId xmlns:a16="http://schemas.microsoft.com/office/drawing/2014/main" id="{6BE86A6F-54B3-46D7-BE73-5B28DE5EB07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15" name="Text Box 3">
          <a:extLst>
            <a:ext uri="{FF2B5EF4-FFF2-40B4-BE49-F238E27FC236}">
              <a16:creationId xmlns:a16="http://schemas.microsoft.com/office/drawing/2014/main" id="{E4578FCE-88F4-4C31-A223-6644FACED3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16" name="Text Box 4">
          <a:extLst>
            <a:ext uri="{FF2B5EF4-FFF2-40B4-BE49-F238E27FC236}">
              <a16:creationId xmlns:a16="http://schemas.microsoft.com/office/drawing/2014/main" id="{43E113B0-DFD6-4FF9-86BF-5B4297C2B18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17" name="Text Box 3">
          <a:extLst>
            <a:ext uri="{FF2B5EF4-FFF2-40B4-BE49-F238E27FC236}">
              <a16:creationId xmlns:a16="http://schemas.microsoft.com/office/drawing/2014/main" id="{7BE3201A-34CC-4ED5-A4C2-39154FC85F2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18" name="Text Box 4">
          <a:extLst>
            <a:ext uri="{FF2B5EF4-FFF2-40B4-BE49-F238E27FC236}">
              <a16:creationId xmlns:a16="http://schemas.microsoft.com/office/drawing/2014/main" id="{3FBBC5F8-2050-4BB5-9BCF-F2DA607F207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19" name="Text Box 3">
          <a:extLst>
            <a:ext uri="{FF2B5EF4-FFF2-40B4-BE49-F238E27FC236}">
              <a16:creationId xmlns:a16="http://schemas.microsoft.com/office/drawing/2014/main" id="{9AE601A6-5E42-4BF2-9193-13FE01B8663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20" name="Text Box 4">
          <a:extLst>
            <a:ext uri="{FF2B5EF4-FFF2-40B4-BE49-F238E27FC236}">
              <a16:creationId xmlns:a16="http://schemas.microsoft.com/office/drawing/2014/main" id="{168A0C8E-49C8-49B6-934F-A42A6048A0F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21" name="Text Box 3">
          <a:extLst>
            <a:ext uri="{FF2B5EF4-FFF2-40B4-BE49-F238E27FC236}">
              <a16:creationId xmlns:a16="http://schemas.microsoft.com/office/drawing/2014/main" id="{624EA7B2-0F2C-4F45-8F3B-C6035F6C677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22" name="Text Box 4">
          <a:extLst>
            <a:ext uri="{FF2B5EF4-FFF2-40B4-BE49-F238E27FC236}">
              <a16:creationId xmlns:a16="http://schemas.microsoft.com/office/drawing/2014/main" id="{B70C9B86-64E9-4CDD-81FD-1F8CA6837B8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23" name="Text Box 3">
          <a:extLst>
            <a:ext uri="{FF2B5EF4-FFF2-40B4-BE49-F238E27FC236}">
              <a16:creationId xmlns:a16="http://schemas.microsoft.com/office/drawing/2014/main" id="{5CCBA2E4-3136-4ADA-9982-3DCF21F901E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24" name="Text Box 4">
          <a:extLst>
            <a:ext uri="{FF2B5EF4-FFF2-40B4-BE49-F238E27FC236}">
              <a16:creationId xmlns:a16="http://schemas.microsoft.com/office/drawing/2014/main" id="{94F7E46F-2C19-41A8-9C7A-48722AACB81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25" name="Text Box 3">
          <a:extLst>
            <a:ext uri="{FF2B5EF4-FFF2-40B4-BE49-F238E27FC236}">
              <a16:creationId xmlns:a16="http://schemas.microsoft.com/office/drawing/2014/main" id="{EDD40BB1-9541-4D84-8F5E-1B4B94EC3D0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26" name="Text Box 4">
          <a:extLst>
            <a:ext uri="{FF2B5EF4-FFF2-40B4-BE49-F238E27FC236}">
              <a16:creationId xmlns:a16="http://schemas.microsoft.com/office/drawing/2014/main" id="{4A53499E-0D7B-4BEA-80A9-EEDE32724F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27" name="Text Box 3">
          <a:extLst>
            <a:ext uri="{FF2B5EF4-FFF2-40B4-BE49-F238E27FC236}">
              <a16:creationId xmlns:a16="http://schemas.microsoft.com/office/drawing/2014/main" id="{7BC8B688-B1A4-41DE-8EAB-866D7DA554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28" name="Text Box 4">
          <a:extLst>
            <a:ext uri="{FF2B5EF4-FFF2-40B4-BE49-F238E27FC236}">
              <a16:creationId xmlns:a16="http://schemas.microsoft.com/office/drawing/2014/main" id="{08B2E059-F727-4920-9BFA-8FD4F083427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29" name="Text Box 3">
          <a:extLst>
            <a:ext uri="{FF2B5EF4-FFF2-40B4-BE49-F238E27FC236}">
              <a16:creationId xmlns:a16="http://schemas.microsoft.com/office/drawing/2014/main" id="{3331DD09-E0FF-413C-9196-03A4664F83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30" name="Text Box 4">
          <a:extLst>
            <a:ext uri="{FF2B5EF4-FFF2-40B4-BE49-F238E27FC236}">
              <a16:creationId xmlns:a16="http://schemas.microsoft.com/office/drawing/2014/main" id="{782029EF-26E2-46FE-8E71-3A81AAEE0BD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31" name="Text Box 3">
          <a:extLst>
            <a:ext uri="{FF2B5EF4-FFF2-40B4-BE49-F238E27FC236}">
              <a16:creationId xmlns:a16="http://schemas.microsoft.com/office/drawing/2014/main" id="{DD5E9631-416F-430E-B5D7-36DA8D9FD92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32" name="Text Box 4">
          <a:extLst>
            <a:ext uri="{FF2B5EF4-FFF2-40B4-BE49-F238E27FC236}">
              <a16:creationId xmlns:a16="http://schemas.microsoft.com/office/drawing/2014/main" id="{9FCDB43D-82CC-4401-8AC6-A37C26C0C92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33" name="Text Box 3">
          <a:extLst>
            <a:ext uri="{FF2B5EF4-FFF2-40B4-BE49-F238E27FC236}">
              <a16:creationId xmlns:a16="http://schemas.microsoft.com/office/drawing/2014/main" id="{C536C065-5DE2-4C72-ABE9-FD6D5194CF0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34" name="Text Box 4">
          <a:extLst>
            <a:ext uri="{FF2B5EF4-FFF2-40B4-BE49-F238E27FC236}">
              <a16:creationId xmlns:a16="http://schemas.microsoft.com/office/drawing/2014/main" id="{694F5CA5-2891-4C0F-93FD-0A2C78D2C13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135" name="Text Box 3">
          <a:extLst>
            <a:ext uri="{FF2B5EF4-FFF2-40B4-BE49-F238E27FC236}">
              <a16:creationId xmlns:a16="http://schemas.microsoft.com/office/drawing/2014/main" id="{9BC9C3D2-FFF3-448D-81D3-8E134F4A2864}"/>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36" name="Text Box 3">
          <a:extLst>
            <a:ext uri="{FF2B5EF4-FFF2-40B4-BE49-F238E27FC236}">
              <a16:creationId xmlns:a16="http://schemas.microsoft.com/office/drawing/2014/main" id="{D46B498C-5D4E-49BC-ACB6-C9965398C7B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37" name="Text Box 4">
          <a:extLst>
            <a:ext uri="{FF2B5EF4-FFF2-40B4-BE49-F238E27FC236}">
              <a16:creationId xmlns:a16="http://schemas.microsoft.com/office/drawing/2014/main" id="{1D652106-F21E-4C07-A210-49C821D59CC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38" name="Text Box 3">
          <a:extLst>
            <a:ext uri="{FF2B5EF4-FFF2-40B4-BE49-F238E27FC236}">
              <a16:creationId xmlns:a16="http://schemas.microsoft.com/office/drawing/2014/main" id="{218D9D4F-0B9F-4AA6-AA6D-2B517BA6012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39" name="Text Box 4">
          <a:extLst>
            <a:ext uri="{FF2B5EF4-FFF2-40B4-BE49-F238E27FC236}">
              <a16:creationId xmlns:a16="http://schemas.microsoft.com/office/drawing/2014/main" id="{E70EB876-4E9C-4B03-9C6F-FA0085604E5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40" name="Text Box 3">
          <a:extLst>
            <a:ext uri="{FF2B5EF4-FFF2-40B4-BE49-F238E27FC236}">
              <a16:creationId xmlns:a16="http://schemas.microsoft.com/office/drawing/2014/main" id="{ECE62920-925A-4221-8B01-41C86B5469C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41" name="Text Box 4">
          <a:extLst>
            <a:ext uri="{FF2B5EF4-FFF2-40B4-BE49-F238E27FC236}">
              <a16:creationId xmlns:a16="http://schemas.microsoft.com/office/drawing/2014/main" id="{50E08B3A-9EF9-4095-AD9C-F634F65E0F1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42" name="Text Box 3">
          <a:extLst>
            <a:ext uri="{FF2B5EF4-FFF2-40B4-BE49-F238E27FC236}">
              <a16:creationId xmlns:a16="http://schemas.microsoft.com/office/drawing/2014/main" id="{A27E8BB9-F4E0-4F70-9B98-B50738CCA73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43" name="Text Box 4">
          <a:extLst>
            <a:ext uri="{FF2B5EF4-FFF2-40B4-BE49-F238E27FC236}">
              <a16:creationId xmlns:a16="http://schemas.microsoft.com/office/drawing/2014/main" id="{7956B594-B0AB-4F3B-8338-EA81D69E692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44" name="Text Box 3">
          <a:extLst>
            <a:ext uri="{FF2B5EF4-FFF2-40B4-BE49-F238E27FC236}">
              <a16:creationId xmlns:a16="http://schemas.microsoft.com/office/drawing/2014/main" id="{5935FE6F-28AC-43A5-B866-B79AFAEB05B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45" name="Text Box 4">
          <a:extLst>
            <a:ext uri="{FF2B5EF4-FFF2-40B4-BE49-F238E27FC236}">
              <a16:creationId xmlns:a16="http://schemas.microsoft.com/office/drawing/2014/main" id="{72420EF2-F0E3-4DF7-A4C3-571CEB91531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46" name="Text Box 3">
          <a:extLst>
            <a:ext uri="{FF2B5EF4-FFF2-40B4-BE49-F238E27FC236}">
              <a16:creationId xmlns:a16="http://schemas.microsoft.com/office/drawing/2014/main" id="{0F322218-B15F-41D8-A76B-B1B44219F7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47" name="Text Box 4">
          <a:extLst>
            <a:ext uri="{FF2B5EF4-FFF2-40B4-BE49-F238E27FC236}">
              <a16:creationId xmlns:a16="http://schemas.microsoft.com/office/drawing/2014/main" id="{35D83BDC-8BA2-4D68-A6BC-DA034E6705B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48" name="Text Box 3">
          <a:extLst>
            <a:ext uri="{FF2B5EF4-FFF2-40B4-BE49-F238E27FC236}">
              <a16:creationId xmlns:a16="http://schemas.microsoft.com/office/drawing/2014/main" id="{3124BE25-9B8B-4C4E-B9F8-A0050432246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49" name="Text Box 4">
          <a:extLst>
            <a:ext uri="{FF2B5EF4-FFF2-40B4-BE49-F238E27FC236}">
              <a16:creationId xmlns:a16="http://schemas.microsoft.com/office/drawing/2014/main" id="{BF4005F4-87B8-4FAD-A483-39490E5C21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50" name="Text Box 3">
          <a:extLst>
            <a:ext uri="{FF2B5EF4-FFF2-40B4-BE49-F238E27FC236}">
              <a16:creationId xmlns:a16="http://schemas.microsoft.com/office/drawing/2014/main" id="{2908A06D-1373-4DFB-BD89-C09F9D39116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51" name="Text Box 4">
          <a:extLst>
            <a:ext uri="{FF2B5EF4-FFF2-40B4-BE49-F238E27FC236}">
              <a16:creationId xmlns:a16="http://schemas.microsoft.com/office/drawing/2014/main" id="{B7DCB1A8-CD11-4717-AACF-910CF1C6AAC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52" name="Text Box 3">
          <a:extLst>
            <a:ext uri="{FF2B5EF4-FFF2-40B4-BE49-F238E27FC236}">
              <a16:creationId xmlns:a16="http://schemas.microsoft.com/office/drawing/2014/main" id="{6FFFCBD1-BDCB-41CF-9464-1281604D34F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53" name="Text Box 3">
          <a:extLst>
            <a:ext uri="{FF2B5EF4-FFF2-40B4-BE49-F238E27FC236}">
              <a16:creationId xmlns:a16="http://schemas.microsoft.com/office/drawing/2014/main" id="{23783295-0B50-4E33-A5EE-9D6C3988719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54" name="Text Box 4">
          <a:extLst>
            <a:ext uri="{FF2B5EF4-FFF2-40B4-BE49-F238E27FC236}">
              <a16:creationId xmlns:a16="http://schemas.microsoft.com/office/drawing/2014/main" id="{A26594C2-354B-4622-94A0-3FA6931C5CF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55" name="Text Box 3">
          <a:extLst>
            <a:ext uri="{FF2B5EF4-FFF2-40B4-BE49-F238E27FC236}">
              <a16:creationId xmlns:a16="http://schemas.microsoft.com/office/drawing/2014/main" id="{190D9246-DB30-48D2-B658-3F8830AF8F7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56" name="Text Box 4">
          <a:extLst>
            <a:ext uri="{FF2B5EF4-FFF2-40B4-BE49-F238E27FC236}">
              <a16:creationId xmlns:a16="http://schemas.microsoft.com/office/drawing/2014/main" id="{4547159C-C23C-4EC4-8121-BE1DE8360E1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57" name="Text Box 3">
          <a:extLst>
            <a:ext uri="{FF2B5EF4-FFF2-40B4-BE49-F238E27FC236}">
              <a16:creationId xmlns:a16="http://schemas.microsoft.com/office/drawing/2014/main" id="{EE369AD0-996F-4CE1-8326-76A0EF848B7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58" name="Text Box 4">
          <a:extLst>
            <a:ext uri="{FF2B5EF4-FFF2-40B4-BE49-F238E27FC236}">
              <a16:creationId xmlns:a16="http://schemas.microsoft.com/office/drawing/2014/main" id="{1654CBC7-6CC5-4D8B-864C-FAF72FFB41A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59" name="Text Box 3">
          <a:extLst>
            <a:ext uri="{FF2B5EF4-FFF2-40B4-BE49-F238E27FC236}">
              <a16:creationId xmlns:a16="http://schemas.microsoft.com/office/drawing/2014/main" id="{12DA446E-4C87-4400-B3EE-0394B0E538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60" name="Text Box 4">
          <a:extLst>
            <a:ext uri="{FF2B5EF4-FFF2-40B4-BE49-F238E27FC236}">
              <a16:creationId xmlns:a16="http://schemas.microsoft.com/office/drawing/2014/main" id="{7A522357-E0E7-4826-9407-B0303689F35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61" name="Text Box 3">
          <a:extLst>
            <a:ext uri="{FF2B5EF4-FFF2-40B4-BE49-F238E27FC236}">
              <a16:creationId xmlns:a16="http://schemas.microsoft.com/office/drawing/2014/main" id="{6B7F76C7-2784-4244-82C6-F763681DDB1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62" name="Text Box 4">
          <a:extLst>
            <a:ext uri="{FF2B5EF4-FFF2-40B4-BE49-F238E27FC236}">
              <a16:creationId xmlns:a16="http://schemas.microsoft.com/office/drawing/2014/main" id="{E773E968-CB90-4C0C-BABE-808AC9548F3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63" name="Text Box 3">
          <a:extLst>
            <a:ext uri="{FF2B5EF4-FFF2-40B4-BE49-F238E27FC236}">
              <a16:creationId xmlns:a16="http://schemas.microsoft.com/office/drawing/2014/main" id="{6000DBEF-C26B-4A41-B583-C79ABDACA00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64" name="Text Box 4">
          <a:extLst>
            <a:ext uri="{FF2B5EF4-FFF2-40B4-BE49-F238E27FC236}">
              <a16:creationId xmlns:a16="http://schemas.microsoft.com/office/drawing/2014/main" id="{D2A280C9-FC89-4D41-8F85-F0BB2BD8124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65" name="Text Box 3">
          <a:extLst>
            <a:ext uri="{FF2B5EF4-FFF2-40B4-BE49-F238E27FC236}">
              <a16:creationId xmlns:a16="http://schemas.microsoft.com/office/drawing/2014/main" id="{E7731A90-1568-4E67-972D-2E97D8E1A91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66" name="Text Box 4">
          <a:extLst>
            <a:ext uri="{FF2B5EF4-FFF2-40B4-BE49-F238E27FC236}">
              <a16:creationId xmlns:a16="http://schemas.microsoft.com/office/drawing/2014/main" id="{8ADABBD7-AECC-4A8E-A057-F44C494694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67" name="Text Box 3">
          <a:extLst>
            <a:ext uri="{FF2B5EF4-FFF2-40B4-BE49-F238E27FC236}">
              <a16:creationId xmlns:a16="http://schemas.microsoft.com/office/drawing/2014/main" id="{6049479A-E10E-407F-AAF4-E817E41931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68" name="Text Box 4">
          <a:extLst>
            <a:ext uri="{FF2B5EF4-FFF2-40B4-BE49-F238E27FC236}">
              <a16:creationId xmlns:a16="http://schemas.microsoft.com/office/drawing/2014/main" id="{E7061880-9505-40F1-9D93-36F6124E4AE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69" name="Text Box 3">
          <a:extLst>
            <a:ext uri="{FF2B5EF4-FFF2-40B4-BE49-F238E27FC236}">
              <a16:creationId xmlns:a16="http://schemas.microsoft.com/office/drawing/2014/main" id="{1D2BC1B4-1495-4429-B1D4-6DC8921109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70" name="Text Box 3">
          <a:extLst>
            <a:ext uri="{FF2B5EF4-FFF2-40B4-BE49-F238E27FC236}">
              <a16:creationId xmlns:a16="http://schemas.microsoft.com/office/drawing/2014/main" id="{63FD9943-47B1-4071-ADEF-645D71FE919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71" name="Text Box 4">
          <a:extLst>
            <a:ext uri="{FF2B5EF4-FFF2-40B4-BE49-F238E27FC236}">
              <a16:creationId xmlns:a16="http://schemas.microsoft.com/office/drawing/2014/main" id="{CB4573BE-8EA4-49B6-A4B4-4074F6D4A24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72" name="Text Box 3">
          <a:extLst>
            <a:ext uri="{FF2B5EF4-FFF2-40B4-BE49-F238E27FC236}">
              <a16:creationId xmlns:a16="http://schemas.microsoft.com/office/drawing/2014/main" id="{D5FD15E7-0B55-48B9-8382-92E61D490E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173" name="Text Box 3">
          <a:extLst>
            <a:ext uri="{FF2B5EF4-FFF2-40B4-BE49-F238E27FC236}">
              <a16:creationId xmlns:a16="http://schemas.microsoft.com/office/drawing/2014/main" id="{5DDB699C-9B80-41B0-8F0D-549774111EDC}"/>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174" name="Text Box 4">
          <a:extLst>
            <a:ext uri="{FF2B5EF4-FFF2-40B4-BE49-F238E27FC236}">
              <a16:creationId xmlns:a16="http://schemas.microsoft.com/office/drawing/2014/main" id="{12F9F7FD-1D3F-4057-83C4-CA593D5170E7}"/>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75" name="Text Box 3">
          <a:extLst>
            <a:ext uri="{FF2B5EF4-FFF2-40B4-BE49-F238E27FC236}">
              <a16:creationId xmlns:a16="http://schemas.microsoft.com/office/drawing/2014/main" id="{B28FF2F9-8CEE-46CB-A40F-EF08FA79239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76" name="Text Box 4">
          <a:extLst>
            <a:ext uri="{FF2B5EF4-FFF2-40B4-BE49-F238E27FC236}">
              <a16:creationId xmlns:a16="http://schemas.microsoft.com/office/drawing/2014/main" id="{EED94328-40DB-4A5F-A524-4C23DF1798C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77" name="Text Box 3">
          <a:extLst>
            <a:ext uri="{FF2B5EF4-FFF2-40B4-BE49-F238E27FC236}">
              <a16:creationId xmlns:a16="http://schemas.microsoft.com/office/drawing/2014/main" id="{24B1D93D-3B2E-4FE8-A6FC-12D0514B76D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78" name="Text Box 4">
          <a:extLst>
            <a:ext uri="{FF2B5EF4-FFF2-40B4-BE49-F238E27FC236}">
              <a16:creationId xmlns:a16="http://schemas.microsoft.com/office/drawing/2014/main" id="{63FB8F8D-27F9-4A57-8DEA-2B03AAACED3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79" name="Text Box 3">
          <a:extLst>
            <a:ext uri="{FF2B5EF4-FFF2-40B4-BE49-F238E27FC236}">
              <a16:creationId xmlns:a16="http://schemas.microsoft.com/office/drawing/2014/main" id="{DE251B1D-EDCD-4290-9FE9-ED7B3147CCE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80" name="Text Box 4">
          <a:extLst>
            <a:ext uri="{FF2B5EF4-FFF2-40B4-BE49-F238E27FC236}">
              <a16:creationId xmlns:a16="http://schemas.microsoft.com/office/drawing/2014/main" id="{793F4BE9-D632-4ACF-AC34-EF8D3075D9D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81" name="Text Box 3">
          <a:extLst>
            <a:ext uri="{FF2B5EF4-FFF2-40B4-BE49-F238E27FC236}">
              <a16:creationId xmlns:a16="http://schemas.microsoft.com/office/drawing/2014/main" id="{3D2545FE-09BF-495A-B314-50A9BEA2B35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82" name="Text Box 4">
          <a:extLst>
            <a:ext uri="{FF2B5EF4-FFF2-40B4-BE49-F238E27FC236}">
              <a16:creationId xmlns:a16="http://schemas.microsoft.com/office/drawing/2014/main" id="{37A56587-446D-4350-933E-15AD0C7C2B1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83" name="Text Box 3">
          <a:extLst>
            <a:ext uri="{FF2B5EF4-FFF2-40B4-BE49-F238E27FC236}">
              <a16:creationId xmlns:a16="http://schemas.microsoft.com/office/drawing/2014/main" id="{A8E27AC7-1CE6-400C-9915-FA1F3977A02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84" name="Text Box 4">
          <a:extLst>
            <a:ext uri="{FF2B5EF4-FFF2-40B4-BE49-F238E27FC236}">
              <a16:creationId xmlns:a16="http://schemas.microsoft.com/office/drawing/2014/main" id="{0B7DDAC1-4959-49DA-8F46-36C58998722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85" name="Text Box 3">
          <a:extLst>
            <a:ext uri="{FF2B5EF4-FFF2-40B4-BE49-F238E27FC236}">
              <a16:creationId xmlns:a16="http://schemas.microsoft.com/office/drawing/2014/main" id="{C21777EF-3564-490A-A814-20EDC1F9C31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86" name="Text Box 4">
          <a:extLst>
            <a:ext uri="{FF2B5EF4-FFF2-40B4-BE49-F238E27FC236}">
              <a16:creationId xmlns:a16="http://schemas.microsoft.com/office/drawing/2014/main" id="{12FE660A-A9BF-4172-8354-CF69EEF54A2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87" name="Text Box 3">
          <a:extLst>
            <a:ext uri="{FF2B5EF4-FFF2-40B4-BE49-F238E27FC236}">
              <a16:creationId xmlns:a16="http://schemas.microsoft.com/office/drawing/2014/main" id="{9DA4914B-C124-4D22-BF93-CE33FA7550E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88" name="Text Box 4">
          <a:extLst>
            <a:ext uri="{FF2B5EF4-FFF2-40B4-BE49-F238E27FC236}">
              <a16:creationId xmlns:a16="http://schemas.microsoft.com/office/drawing/2014/main" id="{A3C35E46-D006-4986-A7BC-682E6509163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89" name="Text Box 3">
          <a:extLst>
            <a:ext uri="{FF2B5EF4-FFF2-40B4-BE49-F238E27FC236}">
              <a16:creationId xmlns:a16="http://schemas.microsoft.com/office/drawing/2014/main" id="{F6E0B3DA-BB5A-48CD-B3F2-2F787EA23B5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90" name="Text Box 4">
          <a:extLst>
            <a:ext uri="{FF2B5EF4-FFF2-40B4-BE49-F238E27FC236}">
              <a16:creationId xmlns:a16="http://schemas.microsoft.com/office/drawing/2014/main" id="{3435B0AD-38DE-4B3D-B364-C18F005D6AC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91" name="Text Box 3">
          <a:extLst>
            <a:ext uri="{FF2B5EF4-FFF2-40B4-BE49-F238E27FC236}">
              <a16:creationId xmlns:a16="http://schemas.microsoft.com/office/drawing/2014/main" id="{14AABC7E-724A-48BB-AEFA-B6634FAE6C4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92" name="Text Box 4">
          <a:extLst>
            <a:ext uri="{FF2B5EF4-FFF2-40B4-BE49-F238E27FC236}">
              <a16:creationId xmlns:a16="http://schemas.microsoft.com/office/drawing/2014/main" id="{8E7B4D75-AC14-43D5-9F42-EE972E94067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93" name="Text Box 3">
          <a:extLst>
            <a:ext uri="{FF2B5EF4-FFF2-40B4-BE49-F238E27FC236}">
              <a16:creationId xmlns:a16="http://schemas.microsoft.com/office/drawing/2014/main" id="{2ABDF8AA-1D3A-41CC-A4E1-2F8B6BE6B38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94" name="Text Box 4">
          <a:extLst>
            <a:ext uri="{FF2B5EF4-FFF2-40B4-BE49-F238E27FC236}">
              <a16:creationId xmlns:a16="http://schemas.microsoft.com/office/drawing/2014/main" id="{1D23CB4E-36A1-4837-B452-1BC5637FBF6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95" name="Text Box 3">
          <a:extLst>
            <a:ext uri="{FF2B5EF4-FFF2-40B4-BE49-F238E27FC236}">
              <a16:creationId xmlns:a16="http://schemas.microsoft.com/office/drawing/2014/main" id="{117441F5-B35E-4AA6-9E54-0D168803535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96" name="Text Box 4">
          <a:extLst>
            <a:ext uri="{FF2B5EF4-FFF2-40B4-BE49-F238E27FC236}">
              <a16:creationId xmlns:a16="http://schemas.microsoft.com/office/drawing/2014/main" id="{1C722FCA-720B-49E0-9EA9-F29B9216A32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97" name="Text Box 3">
          <a:extLst>
            <a:ext uri="{FF2B5EF4-FFF2-40B4-BE49-F238E27FC236}">
              <a16:creationId xmlns:a16="http://schemas.microsoft.com/office/drawing/2014/main" id="{85F1194E-E305-4EE6-A94B-5AA80A3B3EF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98" name="Text Box 4">
          <a:extLst>
            <a:ext uri="{FF2B5EF4-FFF2-40B4-BE49-F238E27FC236}">
              <a16:creationId xmlns:a16="http://schemas.microsoft.com/office/drawing/2014/main" id="{7784CD3B-A0E0-4C43-A1D5-A1EE4E502A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99" name="Text Box 3">
          <a:extLst>
            <a:ext uri="{FF2B5EF4-FFF2-40B4-BE49-F238E27FC236}">
              <a16:creationId xmlns:a16="http://schemas.microsoft.com/office/drawing/2014/main" id="{0EDA6CB8-EDBD-41F4-B319-182BB196CA9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00" name="Text Box 4">
          <a:extLst>
            <a:ext uri="{FF2B5EF4-FFF2-40B4-BE49-F238E27FC236}">
              <a16:creationId xmlns:a16="http://schemas.microsoft.com/office/drawing/2014/main" id="{C23FB5CB-3060-4B86-8FA4-C528F164F31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01" name="Text Box 3">
          <a:extLst>
            <a:ext uri="{FF2B5EF4-FFF2-40B4-BE49-F238E27FC236}">
              <a16:creationId xmlns:a16="http://schemas.microsoft.com/office/drawing/2014/main" id="{E2E1F171-E153-45F6-9D8D-1BDC668283A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02" name="Text Box 4">
          <a:extLst>
            <a:ext uri="{FF2B5EF4-FFF2-40B4-BE49-F238E27FC236}">
              <a16:creationId xmlns:a16="http://schemas.microsoft.com/office/drawing/2014/main" id="{13DD14FE-51D8-43D3-B590-9A18DCCF4F2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03" name="Text Box 3">
          <a:extLst>
            <a:ext uri="{FF2B5EF4-FFF2-40B4-BE49-F238E27FC236}">
              <a16:creationId xmlns:a16="http://schemas.microsoft.com/office/drawing/2014/main" id="{F93C8FC0-0F71-4419-B1DC-2E5E32DC118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04" name="Text Box 4">
          <a:extLst>
            <a:ext uri="{FF2B5EF4-FFF2-40B4-BE49-F238E27FC236}">
              <a16:creationId xmlns:a16="http://schemas.microsoft.com/office/drawing/2014/main" id="{F17979D8-3DCA-41E6-8C2F-8FAADC0092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05" name="Text Box 3">
          <a:extLst>
            <a:ext uri="{FF2B5EF4-FFF2-40B4-BE49-F238E27FC236}">
              <a16:creationId xmlns:a16="http://schemas.microsoft.com/office/drawing/2014/main" id="{4FB9F1C5-691C-46A1-9005-9049F8269BF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06" name="Text Box 4">
          <a:extLst>
            <a:ext uri="{FF2B5EF4-FFF2-40B4-BE49-F238E27FC236}">
              <a16:creationId xmlns:a16="http://schemas.microsoft.com/office/drawing/2014/main" id="{E61049CF-7D01-4069-97B6-BB571F4C13A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07" name="Text Box 3">
          <a:extLst>
            <a:ext uri="{FF2B5EF4-FFF2-40B4-BE49-F238E27FC236}">
              <a16:creationId xmlns:a16="http://schemas.microsoft.com/office/drawing/2014/main" id="{52C73C7A-F0FF-4E21-8771-623D8C4DC26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08" name="Text Box 4">
          <a:extLst>
            <a:ext uri="{FF2B5EF4-FFF2-40B4-BE49-F238E27FC236}">
              <a16:creationId xmlns:a16="http://schemas.microsoft.com/office/drawing/2014/main" id="{5573EE33-447A-40B6-832E-0BFA2628045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09" name="Text Box 3">
          <a:extLst>
            <a:ext uri="{FF2B5EF4-FFF2-40B4-BE49-F238E27FC236}">
              <a16:creationId xmlns:a16="http://schemas.microsoft.com/office/drawing/2014/main" id="{55CC20D4-C50B-477A-A487-EC2AAB1BAEE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10" name="Text Box 4">
          <a:extLst>
            <a:ext uri="{FF2B5EF4-FFF2-40B4-BE49-F238E27FC236}">
              <a16:creationId xmlns:a16="http://schemas.microsoft.com/office/drawing/2014/main" id="{558774B6-3ACD-4029-80E6-0F058DD2F15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11" name="Text Box 3">
          <a:extLst>
            <a:ext uri="{FF2B5EF4-FFF2-40B4-BE49-F238E27FC236}">
              <a16:creationId xmlns:a16="http://schemas.microsoft.com/office/drawing/2014/main" id="{D775FF08-85C7-454A-9047-32B9F91BB97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12" name="Text Box 4">
          <a:extLst>
            <a:ext uri="{FF2B5EF4-FFF2-40B4-BE49-F238E27FC236}">
              <a16:creationId xmlns:a16="http://schemas.microsoft.com/office/drawing/2014/main" id="{8D8C2867-04D8-4C1B-9030-08764EA21E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13" name="Text Box 3">
          <a:extLst>
            <a:ext uri="{FF2B5EF4-FFF2-40B4-BE49-F238E27FC236}">
              <a16:creationId xmlns:a16="http://schemas.microsoft.com/office/drawing/2014/main" id="{A2C91AFF-D5D2-40A0-ABFB-3E4FA41E124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14" name="Text Box 4">
          <a:extLst>
            <a:ext uri="{FF2B5EF4-FFF2-40B4-BE49-F238E27FC236}">
              <a16:creationId xmlns:a16="http://schemas.microsoft.com/office/drawing/2014/main" id="{F646C285-84A9-49CC-89C5-BD3360C9B94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15" name="Text Box 3">
          <a:extLst>
            <a:ext uri="{FF2B5EF4-FFF2-40B4-BE49-F238E27FC236}">
              <a16:creationId xmlns:a16="http://schemas.microsoft.com/office/drawing/2014/main" id="{F04E44F7-952A-4AB8-8FEF-04AFD38E5AF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16" name="Text Box 4">
          <a:extLst>
            <a:ext uri="{FF2B5EF4-FFF2-40B4-BE49-F238E27FC236}">
              <a16:creationId xmlns:a16="http://schemas.microsoft.com/office/drawing/2014/main" id="{D3183E69-2289-432F-9332-9105029F734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17" name="Text Box 3">
          <a:extLst>
            <a:ext uri="{FF2B5EF4-FFF2-40B4-BE49-F238E27FC236}">
              <a16:creationId xmlns:a16="http://schemas.microsoft.com/office/drawing/2014/main" id="{1446AB4B-AB3B-4597-8356-5494984B72B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18" name="Text Box 4">
          <a:extLst>
            <a:ext uri="{FF2B5EF4-FFF2-40B4-BE49-F238E27FC236}">
              <a16:creationId xmlns:a16="http://schemas.microsoft.com/office/drawing/2014/main" id="{545C899B-DB7C-4343-A0E1-3DAEB4F95E3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19" name="Text Box 3">
          <a:extLst>
            <a:ext uri="{FF2B5EF4-FFF2-40B4-BE49-F238E27FC236}">
              <a16:creationId xmlns:a16="http://schemas.microsoft.com/office/drawing/2014/main" id="{865B9716-EA5B-4589-BE15-AD9504E293C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20" name="Text Box 4">
          <a:extLst>
            <a:ext uri="{FF2B5EF4-FFF2-40B4-BE49-F238E27FC236}">
              <a16:creationId xmlns:a16="http://schemas.microsoft.com/office/drawing/2014/main" id="{90D04724-A0BF-4828-80AC-323BD001918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21" name="Text Box 3">
          <a:extLst>
            <a:ext uri="{FF2B5EF4-FFF2-40B4-BE49-F238E27FC236}">
              <a16:creationId xmlns:a16="http://schemas.microsoft.com/office/drawing/2014/main" id="{A659B81F-75B0-4557-B41D-B9CB261E350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22" name="Text Box 4">
          <a:extLst>
            <a:ext uri="{FF2B5EF4-FFF2-40B4-BE49-F238E27FC236}">
              <a16:creationId xmlns:a16="http://schemas.microsoft.com/office/drawing/2014/main" id="{8777E9E7-0DC6-407C-841B-562C2AA4599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23" name="Text Box 3">
          <a:extLst>
            <a:ext uri="{FF2B5EF4-FFF2-40B4-BE49-F238E27FC236}">
              <a16:creationId xmlns:a16="http://schemas.microsoft.com/office/drawing/2014/main" id="{035E9066-9458-4B9F-9C01-7EFE79CD73E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24" name="Text Box 4">
          <a:extLst>
            <a:ext uri="{FF2B5EF4-FFF2-40B4-BE49-F238E27FC236}">
              <a16:creationId xmlns:a16="http://schemas.microsoft.com/office/drawing/2014/main" id="{E55A627D-BD15-479A-9312-ED81DF72A3A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25" name="Text Box 3">
          <a:extLst>
            <a:ext uri="{FF2B5EF4-FFF2-40B4-BE49-F238E27FC236}">
              <a16:creationId xmlns:a16="http://schemas.microsoft.com/office/drawing/2014/main" id="{00DEBED2-2FEF-4BEC-A26B-8606D8E404A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26" name="Text Box 4">
          <a:extLst>
            <a:ext uri="{FF2B5EF4-FFF2-40B4-BE49-F238E27FC236}">
              <a16:creationId xmlns:a16="http://schemas.microsoft.com/office/drawing/2014/main" id="{6F87AA96-D516-41E6-9EB2-3B1DBCCF28F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27" name="Text Box 3">
          <a:extLst>
            <a:ext uri="{FF2B5EF4-FFF2-40B4-BE49-F238E27FC236}">
              <a16:creationId xmlns:a16="http://schemas.microsoft.com/office/drawing/2014/main" id="{A474ED71-0CB5-4FCC-8C21-78BD39AF87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28" name="Text Box 4">
          <a:extLst>
            <a:ext uri="{FF2B5EF4-FFF2-40B4-BE49-F238E27FC236}">
              <a16:creationId xmlns:a16="http://schemas.microsoft.com/office/drawing/2014/main" id="{363BCF47-146B-4969-8E06-0207F8FD91D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29" name="Text Box 3">
          <a:extLst>
            <a:ext uri="{FF2B5EF4-FFF2-40B4-BE49-F238E27FC236}">
              <a16:creationId xmlns:a16="http://schemas.microsoft.com/office/drawing/2014/main" id="{3B65CFE7-9749-49D7-8C6B-4CB1C1D1E45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30" name="Text Box 4">
          <a:extLst>
            <a:ext uri="{FF2B5EF4-FFF2-40B4-BE49-F238E27FC236}">
              <a16:creationId xmlns:a16="http://schemas.microsoft.com/office/drawing/2014/main" id="{5217E073-1EBD-4D2E-A2E0-A673D2DA64E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231" name="Text Box 3">
          <a:extLst>
            <a:ext uri="{FF2B5EF4-FFF2-40B4-BE49-F238E27FC236}">
              <a16:creationId xmlns:a16="http://schemas.microsoft.com/office/drawing/2014/main" id="{1AE63B7B-921C-454D-8856-2C2B298A714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32" name="Text Box 3">
          <a:extLst>
            <a:ext uri="{FF2B5EF4-FFF2-40B4-BE49-F238E27FC236}">
              <a16:creationId xmlns:a16="http://schemas.microsoft.com/office/drawing/2014/main" id="{0189DFF8-E9B4-496B-B05F-75D03F9CC41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33" name="Text Box 4">
          <a:extLst>
            <a:ext uri="{FF2B5EF4-FFF2-40B4-BE49-F238E27FC236}">
              <a16:creationId xmlns:a16="http://schemas.microsoft.com/office/drawing/2014/main" id="{BB65BDB4-AF3C-4119-B698-4C7731C4C66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34" name="Text Box 3">
          <a:extLst>
            <a:ext uri="{FF2B5EF4-FFF2-40B4-BE49-F238E27FC236}">
              <a16:creationId xmlns:a16="http://schemas.microsoft.com/office/drawing/2014/main" id="{F008EA31-D6D7-4CA2-ADBE-E5E0A49D9DA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35" name="Text Box 4">
          <a:extLst>
            <a:ext uri="{FF2B5EF4-FFF2-40B4-BE49-F238E27FC236}">
              <a16:creationId xmlns:a16="http://schemas.microsoft.com/office/drawing/2014/main" id="{9552C92C-1191-4D35-AD4B-907227B775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36" name="Text Box 3">
          <a:extLst>
            <a:ext uri="{FF2B5EF4-FFF2-40B4-BE49-F238E27FC236}">
              <a16:creationId xmlns:a16="http://schemas.microsoft.com/office/drawing/2014/main" id="{90EAFA2B-22DE-44A9-833D-C7690FCFF3F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37" name="Text Box 4">
          <a:extLst>
            <a:ext uri="{FF2B5EF4-FFF2-40B4-BE49-F238E27FC236}">
              <a16:creationId xmlns:a16="http://schemas.microsoft.com/office/drawing/2014/main" id="{DC519A51-B62E-4222-9EFC-E673A7AF42A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38" name="Text Box 3">
          <a:extLst>
            <a:ext uri="{FF2B5EF4-FFF2-40B4-BE49-F238E27FC236}">
              <a16:creationId xmlns:a16="http://schemas.microsoft.com/office/drawing/2014/main" id="{1786F0C8-C66C-48BA-B54B-E6D182CCD0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39" name="Text Box 4">
          <a:extLst>
            <a:ext uri="{FF2B5EF4-FFF2-40B4-BE49-F238E27FC236}">
              <a16:creationId xmlns:a16="http://schemas.microsoft.com/office/drawing/2014/main" id="{FDA1913D-4ACE-42C0-9DAF-F2EAA1D9A65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40" name="Text Box 3">
          <a:extLst>
            <a:ext uri="{FF2B5EF4-FFF2-40B4-BE49-F238E27FC236}">
              <a16:creationId xmlns:a16="http://schemas.microsoft.com/office/drawing/2014/main" id="{14470DB4-A8F0-4BE0-88A6-AF3C9A94DFF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41" name="Text Box 4">
          <a:extLst>
            <a:ext uri="{FF2B5EF4-FFF2-40B4-BE49-F238E27FC236}">
              <a16:creationId xmlns:a16="http://schemas.microsoft.com/office/drawing/2014/main" id="{2929F74F-EE7E-4D01-89AE-7ED755E939D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42" name="Text Box 3">
          <a:extLst>
            <a:ext uri="{FF2B5EF4-FFF2-40B4-BE49-F238E27FC236}">
              <a16:creationId xmlns:a16="http://schemas.microsoft.com/office/drawing/2014/main" id="{0EF08CCB-AC5D-43F9-BBB4-7913EDDDBF0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43" name="Text Box 4">
          <a:extLst>
            <a:ext uri="{FF2B5EF4-FFF2-40B4-BE49-F238E27FC236}">
              <a16:creationId xmlns:a16="http://schemas.microsoft.com/office/drawing/2014/main" id="{090BD489-02D1-4AAB-A8CE-1E26C991467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44" name="Text Box 3">
          <a:extLst>
            <a:ext uri="{FF2B5EF4-FFF2-40B4-BE49-F238E27FC236}">
              <a16:creationId xmlns:a16="http://schemas.microsoft.com/office/drawing/2014/main" id="{F8E7D020-7058-4F9E-BC3B-1FAEB82E5B9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45" name="Text Box 4">
          <a:extLst>
            <a:ext uri="{FF2B5EF4-FFF2-40B4-BE49-F238E27FC236}">
              <a16:creationId xmlns:a16="http://schemas.microsoft.com/office/drawing/2014/main" id="{DC49F025-321C-4BED-8E7C-CAEC15B16C6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46" name="Text Box 3">
          <a:extLst>
            <a:ext uri="{FF2B5EF4-FFF2-40B4-BE49-F238E27FC236}">
              <a16:creationId xmlns:a16="http://schemas.microsoft.com/office/drawing/2014/main" id="{DC240F8C-6E78-49A8-A555-887EBB35FFE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47" name="Text Box 4">
          <a:extLst>
            <a:ext uri="{FF2B5EF4-FFF2-40B4-BE49-F238E27FC236}">
              <a16:creationId xmlns:a16="http://schemas.microsoft.com/office/drawing/2014/main" id="{47FD9802-A271-44E6-9CEA-92F041ADBE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48" name="Text Box 3">
          <a:extLst>
            <a:ext uri="{FF2B5EF4-FFF2-40B4-BE49-F238E27FC236}">
              <a16:creationId xmlns:a16="http://schemas.microsoft.com/office/drawing/2014/main" id="{F7896B17-B9DA-40C4-B89E-151BE1B56D4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49" name="Text Box 3">
          <a:extLst>
            <a:ext uri="{FF2B5EF4-FFF2-40B4-BE49-F238E27FC236}">
              <a16:creationId xmlns:a16="http://schemas.microsoft.com/office/drawing/2014/main" id="{0FE58C59-2F25-4018-BD37-708EF10D2B9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50" name="Text Box 4">
          <a:extLst>
            <a:ext uri="{FF2B5EF4-FFF2-40B4-BE49-F238E27FC236}">
              <a16:creationId xmlns:a16="http://schemas.microsoft.com/office/drawing/2014/main" id="{FF121197-EB82-459D-8C6B-311DA1CC0B3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51" name="Text Box 3">
          <a:extLst>
            <a:ext uri="{FF2B5EF4-FFF2-40B4-BE49-F238E27FC236}">
              <a16:creationId xmlns:a16="http://schemas.microsoft.com/office/drawing/2014/main" id="{E393EE33-CD60-47EC-919E-97DDDF16CD9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52" name="Text Box 4">
          <a:extLst>
            <a:ext uri="{FF2B5EF4-FFF2-40B4-BE49-F238E27FC236}">
              <a16:creationId xmlns:a16="http://schemas.microsoft.com/office/drawing/2014/main" id="{276CA9C8-620D-44D2-97A9-433BD7B6F8C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53" name="Text Box 3">
          <a:extLst>
            <a:ext uri="{FF2B5EF4-FFF2-40B4-BE49-F238E27FC236}">
              <a16:creationId xmlns:a16="http://schemas.microsoft.com/office/drawing/2014/main" id="{66F129BA-3271-4BC2-AEDF-C41FC18ECA0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54" name="Text Box 4">
          <a:extLst>
            <a:ext uri="{FF2B5EF4-FFF2-40B4-BE49-F238E27FC236}">
              <a16:creationId xmlns:a16="http://schemas.microsoft.com/office/drawing/2014/main" id="{9BA7C4D9-609A-4AA6-8C28-2A768AB6110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55" name="Text Box 3">
          <a:extLst>
            <a:ext uri="{FF2B5EF4-FFF2-40B4-BE49-F238E27FC236}">
              <a16:creationId xmlns:a16="http://schemas.microsoft.com/office/drawing/2014/main" id="{E1B7CE49-7A92-45B1-AB75-BFAA81393B3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56" name="Text Box 4">
          <a:extLst>
            <a:ext uri="{FF2B5EF4-FFF2-40B4-BE49-F238E27FC236}">
              <a16:creationId xmlns:a16="http://schemas.microsoft.com/office/drawing/2014/main" id="{E87C9E37-F9B8-4C71-8F4B-8CD56FC7511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57" name="Text Box 3">
          <a:extLst>
            <a:ext uri="{FF2B5EF4-FFF2-40B4-BE49-F238E27FC236}">
              <a16:creationId xmlns:a16="http://schemas.microsoft.com/office/drawing/2014/main" id="{F805C6C0-9935-42CE-AD2F-10BAB126459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58" name="Text Box 4">
          <a:extLst>
            <a:ext uri="{FF2B5EF4-FFF2-40B4-BE49-F238E27FC236}">
              <a16:creationId xmlns:a16="http://schemas.microsoft.com/office/drawing/2014/main" id="{4E04B930-677D-4246-9BE3-0B9A1A031A9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59" name="Text Box 3">
          <a:extLst>
            <a:ext uri="{FF2B5EF4-FFF2-40B4-BE49-F238E27FC236}">
              <a16:creationId xmlns:a16="http://schemas.microsoft.com/office/drawing/2014/main" id="{D3506176-DF22-4E81-99DD-7AF6F02DD9F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60" name="Text Box 4">
          <a:extLst>
            <a:ext uri="{FF2B5EF4-FFF2-40B4-BE49-F238E27FC236}">
              <a16:creationId xmlns:a16="http://schemas.microsoft.com/office/drawing/2014/main" id="{A81C9F56-5E2E-486E-BAF2-FF89E512BAA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61" name="Text Box 3">
          <a:extLst>
            <a:ext uri="{FF2B5EF4-FFF2-40B4-BE49-F238E27FC236}">
              <a16:creationId xmlns:a16="http://schemas.microsoft.com/office/drawing/2014/main" id="{3B0B95E4-7E85-4BE3-8CA7-9BF3DFCDAB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62" name="Text Box 4">
          <a:extLst>
            <a:ext uri="{FF2B5EF4-FFF2-40B4-BE49-F238E27FC236}">
              <a16:creationId xmlns:a16="http://schemas.microsoft.com/office/drawing/2014/main" id="{7D9FE363-635B-4018-9A49-71DDB4FF92D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63" name="Text Box 3">
          <a:extLst>
            <a:ext uri="{FF2B5EF4-FFF2-40B4-BE49-F238E27FC236}">
              <a16:creationId xmlns:a16="http://schemas.microsoft.com/office/drawing/2014/main" id="{A35146BC-EC46-4BC7-AB20-DF45646E28D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64" name="Text Box 4">
          <a:extLst>
            <a:ext uri="{FF2B5EF4-FFF2-40B4-BE49-F238E27FC236}">
              <a16:creationId xmlns:a16="http://schemas.microsoft.com/office/drawing/2014/main" id="{A192576B-FCDB-45BE-ABCF-B439BC0AA90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65" name="Text Box 3">
          <a:extLst>
            <a:ext uri="{FF2B5EF4-FFF2-40B4-BE49-F238E27FC236}">
              <a16:creationId xmlns:a16="http://schemas.microsoft.com/office/drawing/2014/main" id="{62451AF5-4A2C-4C04-8EC8-BBE91F9CE09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66" name="Text Box 3">
          <a:extLst>
            <a:ext uri="{FF2B5EF4-FFF2-40B4-BE49-F238E27FC236}">
              <a16:creationId xmlns:a16="http://schemas.microsoft.com/office/drawing/2014/main" id="{7D9B7CF4-6ABA-4141-8B84-BF0F62C8C2A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67" name="Text Box 4">
          <a:extLst>
            <a:ext uri="{FF2B5EF4-FFF2-40B4-BE49-F238E27FC236}">
              <a16:creationId xmlns:a16="http://schemas.microsoft.com/office/drawing/2014/main" id="{E8ED1D7C-C819-4D61-885C-35911F2B874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68" name="Text Box 3">
          <a:extLst>
            <a:ext uri="{FF2B5EF4-FFF2-40B4-BE49-F238E27FC236}">
              <a16:creationId xmlns:a16="http://schemas.microsoft.com/office/drawing/2014/main" id="{0912E85F-A541-4C42-A53C-CDE20121E35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69" name="Text Box 3">
          <a:extLst>
            <a:ext uri="{FF2B5EF4-FFF2-40B4-BE49-F238E27FC236}">
              <a16:creationId xmlns:a16="http://schemas.microsoft.com/office/drawing/2014/main" id="{ED079075-E891-4D1C-94D3-323A0261E65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70" name="Text Box 4">
          <a:extLst>
            <a:ext uri="{FF2B5EF4-FFF2-40B4-BE49-F238E27FC236}">
              <a16:creationId xmlns:a16="http://schemas.microsoft.com/office/drawing/2014/main" id="{EA1089F0-7675-411C-8675-0C83593D463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71" name="Text Box 3">
          <a:extLst>
            <a:ext uri="{FF2B5EF4-FFF2-40B4-BE49-F238E27FC236}">
              <a16:creationId xmlns:a16="http://schemas.microsoft.com/office/drawing/2014/main" id="{88DEDADA-143F-47CA-B96E-5A56A326868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72" name="Text Box 4">
          <a:extLst>
            <a:ext uri="{FF2B5EF4-FFF2-40B4-BE49-F238E27FC236}">
              <a16:creationId xmlns:a16="http://schemas.microsoft.com/office/drawing/2014/main" id="{926E7E66-07C4-47E8-9999-22219D03F27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73" name="Text Box 3">
          <a:extLst>
            <a:ext uri="{FF2B5EF4-FFF2-40B4-BE49-F238E27FC236}">
              <a16:creationId xmlns:a16="http://schemas.microsoft.com/office/drawing/2014/main" id="{505C4CF7-1248-4089-ACDA-45B75CB3ADA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74" name="Text Box 4">
          <a:extLst>
            <a:ext uri="{FF2B5EF4-FFF2-40B4-BE49-F238E27FC236}">
              <a16:creationId xmlns:a16="http://schemas.microsoft.com/office/drawing/2014/main" id="{00AA4C58-B019-49F2-90AF-C795CEF110E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75" name="Text Box 3">
          <a:extLst>
            <a:ext uri="{FF2B5EF4-FFF2-40B4-BE49-F238E27FC236}">
              <a16:creationId xmlns:a16="http://schemas.microsoft.com/office/drawing/2014/main" id="{7E37221A-9AE7-48CA-813E-B4D57ADED72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76" name="Text Box 4">
          <a:extLst>
            <a:ext uri="{FF2B5EF4-FFF2-40B4-BE49-F238E27FC236}">
              <a16:creationId xmlns:a16="http://schemas.microsoft.com/office/drawing/2014/main" id="{CCBEF354-4BFD-4491-B2B3-3F232FEEEC9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77" name="Text Box 3">
          <a:extLst>
            <a:ext uri="{FF2B5EF4-FFF2-40B4-BE49-F238E27FC236}">
              <a16:creationId xmlns:a16="http://schemas.microsoft.com/office/drawing/2014/main" id="{3EB1D828-D9A4-488C-BAAF-06110BD0A11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78" name="Text Box 4">
          <a:extLst>
            <a:ext uri="{FF2B5EF4-FFF2-40B4-BE49-F238E27FC236}">
              <a16:creationId xmlns:a16="http://schemas.microsoft.com/office/drawing/2014/main" id="{063B40F5-0420-4513-870E-582F5DF3A86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79" name="Text Box 3">
          <a:extLst>
            <a:ext uri="{FF2B5EF4-FFF2-40B4-BE49-F238E27FC236}">
              <a16:creationId xmlns:a16="http://schemas.microsoft.com/office/drawing/2014/main" id="{CC14295B-DDBF-4C13-BD91-A91084A9092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80" name="Text Box 4">
          <a:extLst>
            <a:ext uri="{FF2B5EF4-FFF2-40B4-BE49-F238E27FC236}">
              <a16:creationId xmlns:a16="http://schemas.microsoft.com/office/drawing/2014/main" id="{2D2A602E-8CDF-441E-8704-181FDE204D6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81" name="Text Box 3">
          <a:extLst>
            <a:ext uri="{FF2B5EF4-FFF2-40B4-BE49-F238E27FC236}">
              <a16:creationId xmlns:a16="http://schemas.microsoft.com/office/drawing/2014/main" id="{A1306BCD-65B1-4D18-97DE-06846EB4E2F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82" name="Text Box 4">
          <a:extLst>
            <a:ext uri="{FF2B5EF4-FFF2-40B4-BE49-F238E27FC236}">
              <a16:creationId xmlns:a16="http://schemas.microsoft.com/office/drawing/2014/main" id="{5CF56196-7277-419A-A434-835480DF198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83" name="Text Box 3">
          <a:extLst>
            <a:ext uri="{FF2B5EF4-FFF2-40B4-BE49-F238E27FC236}">
              <a16:creationId xmlns:a16="http://schemas.microsoft.com/office/drawing/2014/main" id="{3821AD2A-E300-4A20-9796-420EC037F6A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84" name="Text Box 4">
          <a:extLst>
            <a:ext uri="{FF2B5EF4-FFF2-40B4-BE49-F238E27FC236}">
              <a16:creationId xmlns:a16="http://schemas.microsoft.com/office/drawing/2014/main" id="{F6CDCF62-9D9F-4D43-84B6-C06AAA71111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85" name="Text Box 3">
          <a:extLst>
            <a:ext uri="{FF2B5EF4-FFF2-40B4-BE49-F238E27FC236}">
              <a16:creationId xmlns:a16="http://schemas.microsoft.com/office/drawing/2014/main" id="{3806B597-EF81-4EAE-B670-C7635FA94B5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86" name="Text Box 3">
          <a:extLst>
            <a:ext uri="{FF2B5EF4-FFF2-40B4-BE49-F238E27FC236}">
              <a16:creationId xmlns:a16="http://schemas.microsoft.com/office/drawing/2014/main" id="{6C58A875-4CD7-434B-956E-C886D213958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87" name="Text Box 4">
          <a:extLst>
            <a:ext uri="{FF2B5EF4-FFF2-40B4-BE49-F238E27FC236}">
              <a16:creationId xmlns:a16="http://schemas.microsoft.com/office/drawing/2014/main" id="{1ED8DEBC-8BA2-4705-A75D-3A277FDCA7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88" name="Text Box 3">
          <a:extLst>
            <a:ext uri="{FF2B5EF4-FFF2-40B4-BE49-F238E27FC236}">
              <a16:creationId xmlns:a16="http://schemas.microsoft.com/office/drawing/2014/main" id="{DB095DFA-B6C7-40FD-929E-BB2C225BD00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89" name="Text Box 3">
          <a:extLst>
            <a:ext uri="{FF2B5EF4-FFF2-40B4-BE49-F238E27FC236}">
              <a16:creationId xmlns:a16="http://schemas.microsoft.com/office/drawing/2014/main" id="{22CF1CED-7473-4EE0-9919-2D3BCAAD5BF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90" name="Text Box 4">
          <a:extLst>
            <a:ext uri="{FF2B5EF4-FFF2-40B4-BE49-F238E27FC236}">
              <a16:creationId xmlns:a16="http://schemas.microsoft.com/office/drawing/2014/main" id="{2E0BF89C-0485-4949-B370-6F5044FE8D4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91" name="Text Box 3">
          <a:extLst>
            <a:ext uri="{FF2B5EF4-FFF2-40B4-BE49-F238E27FC236}">
              <a16:creationId xmlns:a16="http://schemas.microsoft.com/office/drawing/2014/main" id="{F3DC8D26-8A3B-414D-ABFA-2370F4C4610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292" name="Text Box 3">
          <a:extLst>
            <a:ext uri="{FF2B5EF4-FFF2-40B4-BE49-F238E27FC236}">
              <a16:creationId xmlns:a16="http://schemas.microsoft.com/office/drawing/2014/main" id="{CC4742A3-6335-4923-8D49-F5AF67033AF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293" name="Text Box 4">
          <a:extLst>
            <a:ext uri="{FF2B5EF4-FFF2-40B4-BE49-F238E27FC236}">
              <a16:creationId xmlns:a16="http://schemas.microsoft.com/office/drawing/2014/main" id="{F467C7B8-0E36-4BD8-9F47-89F28EF4DD9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94" name="Text Box 3">
          <a:extLst>
            <a:ext uri="{FF2B5EF4-FFF2-40B4-BE49-F238E27FC236}">
              <a16:creationId xmlns:a16="http://schemas.microsoft.com/office/drawing/2014/main" id="{D7257BDF-80FF-4A71-BF6D-782609A52D7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95" name="Text Box 4">
          <a:extLst>
            <a:ext uri="{FF2B5EF4-FFF2-40B4-BE49-F238E27FC236}">
              <a16:creationId xmlns:a16="http://schemas.microsoft.com/office/drawing/2014/main" id="{B1D3B6D2-0C09-4765-B58A-8764A11A04B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96" name="Text Box 3">
          <a:extLst>
            <a:ext uri="{FF2B5EF4-FFF2-40B4-BE49-F238E27FC236}">
              <a16:creationId xmlns:a16="http://schemas.microsoft.com/office/drawing/2014/main" id="{D5403C8C-D22F-4FA1-A0A9-50E226267C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97" name="Text Box 4">
          <a:extLst>
            <a:ext uri="{FF2B5EF4-FFF2-40B4-BE49-F238E27FC236}">
              <a16:creationId xmlns:a16="http://schemas.microsoft.com/office/drawing/2014/main" id="{2AEF72DB-CBFA-4541-BCA0-D02EC885E5A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98" name="Text Box 3">
          <a:extLst>
            <a:ext uri="{FF2B5EF4-FFF2-40B4-BE49-F238E27FC236}">
              <a16:creationId xmlns:a16="http://schemas.microsoft.com/office/drawing/2014/main" id="{FE3939FF-1666-409A-8E93-00C58263BA9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99" name="Text Box 4">
          <a:extLst>
            <a:ext uri="{FF2B5EF4-FFF2-40B4-BE49-F238E27FC236}">
              <a16:creationId xmlns:a16="http://schemas.microsoft.com/office/drawing/2014/main" id="{A35939DB-18B0-4023-A356-2A272E2407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00" name="Text Box 3">
          <a:extLst>
            <a:ext uri="{FF2B5EF4-FFF2-40B4-BE49-F238E27FC236}">
              <a16:creationId xmlns:a16="http://schemas.microsoft.com/office/drawing/2014/main" id="{47D5E38E-801A-4057-B7DC-884125A9A6A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01" name="Text Box 4">
          <a:extLst>
            <a:ext uri="{FF2B5EF4-FFF2-40B4-BE49-F238E27FC236}">
              <a16:creationId xmlns:a16="http://schemas.microsoft.com/office/drawing/2014/main" id="{994592BB-BCD5-4902-9302-1EAE29D0317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02" name="Text Box 3">
          <a:extLst>
            <a:ext uri="{FF2B5EF4-FFF2-40B4-BE49-F238E27FC236}">
              <a16:creationId xmlns:a16="http://schemas.microsoft.com/office/drawing/2014/main" id="{54859CA6-3557-40A0-944F-0A36443A9A1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03" name="Text Box 4">
          <a:extLst>
            <a:ext uri="{FF2B5EF4-FFF2-40B4-BE49-F238E27FC236}">
              <a16:creationId xmlns:a16="http://schemas.microsoft.com/office/drawing/2014/main" id="{7C544E22-F534-466E-9F29-41A1747C93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04" name="Text Box 3">
          <a:extLst>
            <a:ext uri="{FF2B5EF4-FFF2-40B4-BE49-F238E27FC236}">
              <a16:creationId xmlns:a16="http://schemas.microsoft.com/office/drawing/2014/main" id="{99C37599-179B-4603-A6AE-9F363F57ACE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05" name="Text Box 4">
          <a:extLst>
            <a:ext uri="{FF2B5EF4-FFF2-40B4-BE49-F238E27FC236}">
              <a16:creationId xmlns:a16="http://schemas.microsoft.com/office/drawing/2014/main" id="{5042ECF6-ADED-47A6-BFC2-1485659690C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06" name="Text Box 3">
          <a:extLst>
            <a:ext uri="{FF2B5EF4-FFF2-40B4-BE49-F238E27FC236}">
              <a16:creationId xmlns:a16="http://schemas.microsoft.com/office/drawing/2014/main" id="{214581EE-A283-4CDD-AB96-85C18105ECD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07" name="Text Box 4">
          <a:extLst>
            <a:ext uri="{FF2B5EF4-FFF2-40B4-BE49-F238E27FC236}">
              <a16:creationId xmlns:a16="http://schemas.microsoft.com/office/drawing/2014/main" id="{287FC794-91D5-4C17-9AAB-34F8C0C6C96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08" name="Text Box 3">
          <a:extLst>
            <a:ext uri="{FF2B5EF4-FFF2-40B4-BE49-F238E27FC236}">
              <a16:creationId xmlns:a16="http://schemas.microsoft.com/office/drawing/2014/main" id="{D50497A2-144A-4166-9C1A-316FE4B16AA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09" name="Text Box 4">
          <a:extLst>
            <a:ext uri="{FF2B5EF4-FFF2-40B4-BE49-F238E27FC236}">
              <a16:creationId xmlns:a16="http://schemas.microsoft.com/office/drawing/2014/main" id="{6E1A645D-8A32-453A-9671-10A5B6B61EF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10" name="Text Box 3">
          <a:extLst>
            <a:ext uri="{FF2B5EF4-FFF2-40B4-BE49-F238E27FC236}">
              <a16:creationId xmlns:a16="http://schemas.microsoft.com/office/drawing/2014/main" id="{0F7E06F6-0FEA-4CB5-BE60-E8DABF0B63D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11" name="Text Box 4">
          <a:extLst>
            <a:ext uri="{FF2B5EF4-FFF2-40B4-BE49-F238E27FC236}">
              <a16:creationId xmlns:a16="http://schemas.microsoft.com/office/drawing/2014/main" id="{EB415928-90D8-4F39-8019-A87A0E3935E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12" name="Text Box 3">
          <a:extLst>
            <a:ext uri="{FF2B5EF4-FFF2-40B4-BE49-F238E27FC236}">
              <a16:creationId xmlns:a16="http://schemas.microsoft.com/office/drawing/2014/main" id="{DB84433E-96B1-43A8-97B0-E1C176E32F3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13" name="Text Box 4">
          <a:extLst>
            <a:ext uri="{FF2B5EF4-FFF2-40B4-BE49-F238E27FC236}">
              <a16:creationId xmlns:a16="http://schemas.microsoft.com/office/drawing/2014/main" id="{D985D3C3-8CD9-4AD6-BBC0-68A1BAE8F27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14" name="Text Box 3">
          <a:extLst>
            <a:ext uri="{FF2B5EF4-FFF2-40B4-BE49-F238E27FC236}">
              <a16:creationId xmlns:a16="http://schemas.microsoft.com/office/drawing/2014/main" id="{160BCD3D-C4A5-4AB4-9AA3-C9968295082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15" name="Text Box 4">
          <a:extLst>
            <a:ext uri="{FF2B5EF4-FFF2-40B4-BE49-F238E27FC236}">
              <a16:creationId xmlns:a16="http://schemas.microsoft.com/office/drawing/2014/main" id="{E66BF284-AD41-4D58-BE06-0F69AED5309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16" name="Text Box 3">
          <a:extLst>
            <a:ext uri="{FF2B5EF4-FFF2-40B4-BE49-F238E27FC236}">
              <a16:creationId xmlns:a16="http://schemas.microsoft.com/office/drawing/2014/main" id="{BF80E008-4506-48E1-85B4-8F587F08CC7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17" name="Text Box 4">
          <a:extLst>
            <a:ext uri="{FF2B5EF4-FFF2-40B4-BE49-F238E27FC236}">
              <a16:creationId xmlns:a16="http://schemas.microsoft.com/office/drawing/2014/main" id="{02D0DDB4-6C25-4531-9F82-2B5640CE129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18" name="Text Box 3">
          <a:extLst>
            <a:ext uri="{FF2B5EF4-FFF2-40B4-BE49-F238E27FC236}">
              <a16:creationId xmlns:a16="http://schemas.microsoft.com/office/drawing/2014/main" id="{66A5CF25-BC40-4C01-B9B1-0676DECC219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19" name="Text Box 4">
          <a:extLst>
            <a:ext uri="{FF2B5EF4-FFF2-40B4-BE49-F238E27FC236}">
              <a16:creationId xmlns:a16="http://schemas.microsoft.com/office/drawing/2014/main" id="{9735DF36-E3BE-40BB-AF98-3634DB498C9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20" name="Text Box 3">
          <a:extLst>
            <a:ext uri="{FF2B5EF4-FFF2-40B4-BE49-F238E27FC236}">
              <a16:creationId xmlns:a16="http://schemas.microsoft.com/office/drawing/2014/main" id="{1F6DC8C6-97F5-4998-B9E9-E0C686F5EAB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21" name="Text Box 4">
          <a:extLst>
            <a:ext uri="{FF2B5EF4-FFF2-40B4-BE49-F238E27FC236}">
              <a16:creationId xmlns:a16="http://schemas.microsoft.com/office/drawing/2014/main" id="{A2FEB0F7-112E-45A3-A056-33D35467F76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22" name="Text Box 3">
          <a:extLst>
            <a:ext uri="{FF2B5EF4-FFF2-40B4-BE49-F238E27FC236}">
              <a16:creationId xmlns:a16="http://schemas.microsoft.com/office/drawing/2014/main" id="{C3F0575E-B550-452B-9F03-1E929BC888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23" name="Text Box 4">
          <a:extLst>
            <a:ext uri="{FF2B5EF4-FFF2-40B4-BE49-F238E27FC236}">
              <a16:creationId xmlns:a16="http://schemas.microsoft.com/office/drawing/2014/main" id="{34659F33-9D66-497B-99B8-60C0FDB55C8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24" name="Text Box 3">
          <a:extLst>
            <a:ext uri="{FF2B5EF4-FFF2-40B4-BE49-F238E27FC236}">
              <a16:creationId xmlns:a16="http://schemas.microsoft.com/office/drawing/2014/main" id="{50076CBC-9444-4799-A5F9-F3AC9A35302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25" name="Text Box 4">
          <a:extLst>
            <a:ext uri="{FF2B5EF4-FFF2-40B4-BE49-F238E27FC236}">
              <a16:creationId xmlns:a16="http://schemas.microsoft.com/office/drawing/2014/main" id="{926F2FF1-01BF-4F76-9611-E31092BA7E3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26" name="Text Box 3">
          <a:extLst>
            <a:ext uri="{FF2B5EF4-FFF2-40B4-BE49-F238E27FC236}">
              <a16:creationId xmlns:a16="http://schemas.microsoft.com/office/drawing/2014/main" id="{0B797B14-10EA-4C77-A2D9-F0CA09B525F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27" name="Text Box 4">
          <a:extLst>
            <a:ext uri="{FF2B5EF4-FFF2-40B4-BE49-F238E27FC236}">
              <a16:creationId xmlns:a16="http://schemas.microsoft.com/office/drawing/2014/main" id="{A62D702D-CB69-428D-9D18-B7AEA583406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28" name="Text Box 3">
          <a:extLst>
            <a:ext uri="{FF2B5EF4-FFF2-40B4-BE49-F238E27FC236}">
              <a16:creationId xmlns:a16="http://schemas.microsoft.com/office/drawing/2014/main" id="{20F7DD96-F452-44BD-95AC-BC60DF1DE53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29" name="Text Box 4">
          <a:extLst>
            <a:ext uri="{FF2B5EF4-FFF2-40B4-BE49-F238E27FC236}">
              <a16:creationId xmlns:a16="http://schemas.microsoft.com/office/drawing/2014/main" id="{CEE9CE98-8B83-4980-AC7E-42D70D757D4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30" name="Text Box 3">
          <a:extLst>
            <a:ext uri="{FF2B5EF4-FFF2-40B4-BE49-F238E27FC236}">
              <a16:creationId xmlns:a16="http://schemas.microsoft.com/office/drawing/2014/main" id="{42A1752B-5080-45FE-B96E-6D79631A0F9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31" name="Text Box 4">
          <a:extLst>
            <a:ext uri="{FF2B5EF4-FFF2-40B4-BE49-F238E27FC236}">
              <a16:creationId xmlns:a16="http://schemas.microsoft.com/office/drawing/2014/main" id="{A4B48F52-8544-4928-B26A-C01F1FE796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32" name="Text Box 3">
          <a:extLst>
            <a:ext uri="{FF2B5EF4-FFF2-40B4-BE49-F238E27FC236}">
              <a16:creationId xmlns:a16="http://schemas.microsoft.com/office/drawing/2014/main" id="{EC727C91-723F-4065-842D-EDF66C25B6F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33" name="Text Box 4">
          <a:extLst>
            <a:ext uri="{FF2B5EF4-FFF2-40B4-BE49-F238E27FC236}">
              <a16:creationId xmlns:a16="http://schemas.microsoft.com/office/drawing/2014/main" id="{F7FF821D-A01E-47ED-BBDF-42A5E888E7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34" name="Text Box 3">
          <a:extLst>
            <a:ext uri="{FF2B5EF4-FFF2-40B4-BE49-F238E27FC236}">
              <a16:creationId xmlns:a16="http://schemas.microsoft.com/office/drawing/2014/main" id="{80B884B1-D0AA-4E7D-B6F3-B02ABF86888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35" name="Text Box 4">
          <a:extLst>
            <a:ext uri="{FF2B5EF4-FFF2-40B4-BE49-F238E27FC236}">
              <a16:creationId xmlns:a16="http://schemas.microsoft.com/office/drawing/2014/main" id="{800B5814-C812-49DA-908A-F6AAD014942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36" name="Text Box 3">
          <a:extLst>
            <a:ext uri="{FF2B5EF4-FFF2-40B4-BE49-F238E27FC236}">
              <a16:creationId xmlns:a16="http://schemas.microsoft.com/office/drawing/2014/main" id="{33447174-22FA-4BEB-84BD-E16636B2E8B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37" name="Text Box 4">
          <a:extLst>
            <a:ext uri="{FF2B5EF4-FFF2-40B4-BE49-F238E27FC236}">
              <a16:creationId xmlns:a16="http://schemas.microsoft.com/office/drawing/2014/main" id="{3CA196E9-0F22-4C11-AA95-3683F832810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38" name="Text Box 3">
          <a:extLst>
            <a:ext uri="{FF2B5EF4-FFF2-40B4-BE49-F238E27FC236}">
              <a16:creationId xmlns:a16="http://schemas.microsoft.com/office/drawing/2014/main" id="{67E31319-639D-4DDF-918E-A791F3ECEC0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39" name="Text Box 4">
          <a:extLst>
            <a:ext uri="{FF2B5EF4-FFF2-40B4-BE49-F238E27FC236}">
              <a16:creationId xmlns:a16="http://schemas.microsoft.com/office/drawing/2014/main" id="{2A93F1FC-0ABB-4022-9024-89BAE66C313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40" name="Text Box 3">
          <a:extLst>
            <a:ext uri="{FF2B5EF4-FFF2-40B4-BE49-F238E27FC236}">
              <a16:creationId xmlns:a16="http://schemas.microsoft.com/office/drawing/2014/main" id="{62CE1645-488A-4A91-A96B-70B3470D8C7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41" name="Text Box 4">
          <a:extLst>
            <a:ext uri="{FF2B5EF4-FFF2-40B4-BE49-F238E27FC236}">
              <a16:creationId xmlns:a16="http://schemas.microsoft.com/office/drawing/2014/main" id="{820EA332-7F7B-4C19-AA3E-29678DD7F79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42" name="Text Box 3">
          <a:extLst>
            <a:ext uri="{FF2B5EF4-FFF2-40B4-BE49-F238E27FC236}">
              <a16:creationId xmlns:a16="http://schemas.microsoft.com/office/drawing/2014/main" id="{7C7A79B7-6182-4C5F-9F3E-A1834D94500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43" name="Text Box 4">
          <a:extLst>
            <a:ext uri="{FF2B5EF4-FFF2-40B4-BE49-F238E27FC236}">
              <a16:creationId xmlns:a16="http://schemas.microsoft.com/office/drawing/2014/main" id="{1A0BE4C0-48D7-4F2E-A095-1E9BE976ED3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44" name="Text Box 3">
          <a:extLst>
            <a:ext uri="{FF2B5EF4-FFF2-40B4-BE49-F238E27FC236}">
              <a16:creationId xmlns:a16="http://schemas.microsoft.com/office/drawing/2014/main" id="{D801C22E-DCF0-42D3-9F2B-0E030366B8E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45" name="Text Box 4">
          <a:extLst>
            <a:ext uri="{FF2B5EF4-FFF2-40B4-BE49-F238E27FC236}">
              <a16:creationId xmlns:a16="http://schemas.microsoft.com/office/drawing/2014/main" id="{C271856C-296E-4EBD-A50E-77D4EB1D215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46" name="Text Box 3">
          <a:extLst>
            <a:ext uri="{FF2B5EF4-FFF2-40B4-BE49-F238E27FC236}">
              <a16:creationId xmlns:a16="http://schemas.microsoft.com/office/drawing/2014/main" id="{B57DA268-15FB-4F3A-BF40-F34304A877A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47" name="Text Box 4">
          <a:extLst>
            <a:ext uri="{FF2B5EF4-FFF2-40B4-BE49-F238E27FC236}">
              <a16:creationId xmlns:a16="http://schemas.microsoft.com/office/drawing/2014/main" id="{60522EEB-0EAC-4C6F-87CD-A76F1360324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48" name="Text Box 3">
          <a:extLst>
            <a:ext uri="{FF2B5EF4-FFF2-40B4-BE49-F238E27FC236}">
              <a16:creationId xmlns:a16="http://schemas.microsoft.com/office/drawing/2014/main" id="{5F2B8EB2-B7BA-492A-B553-09EEB1CD70C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49" name="Text Box 4">
          <a:extLst>
            <a:ext uri="{FF2B5EF4-FFF2-40B4-BE49-F238E27FC236}">
              <a16:creationId xmlns:a16="http://schemas.microsoft.com/office/drawing/2014/main" id="{66A9DE9D-D783-4640-8C73-A65609B7D45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350" name="Text Box 3">
          <a:extLst>
            <a:ext uri="{FF2B5EF4-FFF2-40B4-BE49-F238E27FC236}">
              <a16:creationId xmlns:a16="http://schemas.microsoft.com/office/drawing/2014/main" id="{AD0ADFD8-4D8E-424A-837A-39B4F59B52BA}"/>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51" name="Text Box 3">
          <a:extLst>
            <a:ext uri="{FF2B5EF4-FFF2-40B4-BE49-F238E27FC236}">
              <a16:creationId xmlns:a16="http://schemas.microsoft.com/office/drawing/2014/main" id="{0084761E-90D7-4A97-B797-E6E1CF9CB24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52" name="Text Box 4">
          <a:extLst>
            <a:ext uri="{FF2B5EF4-FFF2-40B4-BE49-F238E27FC236}">
              <a16:creationId xmlns:a16="http://schemas.microsoft.com/office/drawing/2014/main" id="{8C227CBB-DBEC-4C22-A985-4F7A4E145D4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53" name="Text Box 3">
          <a:extLst>
            <a:ext uri="{FF2B5EF4-FFF2-40B4-BE49-F238E27FC236}">
              <a16:creationId xmlns:a16="http://schemas.microsoft.com/office/drawing/2014/main" id="{52501FC9-7EE0-4FF7-82EA-A04DE5FC0ED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54" name="Text Box 4">
          <a:extLst>
            <a:ext uri="{FF2B5EF4-FFF2-40B4-BE49-F238E27FC236}">
              <a16:creationId xmlns:a16="http://schemas.microsoft.com/office/drawing/2014/main" id="{0F992F0C-9CE2-4E53-A740-DA3FC53A8A6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55" name="Text Box 3">
          <a:extLst>
            <a:ext uri="{FF2B5EF4-FFF2-40B4-BE49-F238E27FC236}">
              <a16:creationId xmlns:a16="http://schemas.microsoft.com/office/drawing/2014/main" id="{E0DF3123-2036-4134-8D99-21D647C4679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56" name="Text Box 4">
          <a:extLst>
            <a:ext uri="{FF2B5EF4-FFF2-40B4-BE49-F238E27FC236}">
              <a16:creationId xmlns:a16="http://schemas.microsoft.com/office/drawing/2014/main" id="{4F4C4676-7CE5-4B30-B016-83DA7925C2B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57" name="Text Box 3">
          <a:extLst>
            <a:ext uri="{FF2B5EF4-FFF2-40B4-BE49-F238E27FC236}">
              <a16:creationId xmlns:a16="http://schemas.microsoft.com/office/drawing/2014/main" id="{641DD9D7-C4CB-4A05-AF07-654C15BA795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58" name="Text Box 4">
          <a:extLst>
            <a:ext uri="{FF2B5EF4-FFF2-40B4-BE49-F238E27FC236}">
              <a16:creationId xmlns:a16="http://schemas.microsoft.com/office/drawing/2014/main" id="{B53B552C-011C-45CB-86CC-6073E04FE84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59" name="Text Box 3">
          <a:extLst>
            <a:ext uri="{FF2B5EF4-FFF2-40B4-BE49-F238E27FC236}">
              <a16:creationId xmlns:a16="http://schemas.microsoft.com/office/drawing/2014/main" id="{EB7669A4-CCE8-41AD-9C42-6CAEA97EA9B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60" name="Text Box 4">
          <a:extLst>
            <a:ext uri="{FF2B5EF4-FFF2-40B4-BE49-F238E27FC236}">
              <a16:creationId xmlns:a16="http://schemas.microsoft.com/office/drawing/2014/main" id="{6EA11F06-A5FE-4550-96AF-02ED0EE246A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61" name="Text Box 3">
          <a:extLst>
            <a:ext uri="{FF2B5EF4-FFF2-40B4-BE49-F238E27FC236}">
              <a16:creationId xmlns:a16="http://schemas.microsoft.com/office/drawing/2014/main" id="{0C677422-CA03-4925-A36C-2399F56DD84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62" name="Text Box 4">
          <a:extLst>
            <a:ext uri="{FF2B5EF4-FFF2-40B4-BE49-F238E27FC236}">
              <a16:creationId xmlns:a16="http://schemas.microsoft.com/office/drawing/2014/main" id="{64D3FEE7-A6BE-4F44-A5FC-C567C1FA332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63" name="Text Box 3">
          <a:extLst>
            <a:ext uri="{FF2B5EF4-FFF2-40B4-BE49-F238E27FC236}">
              <a16:creationId xmlns:a16="http://schemas.microsoft.com/office/drawing/2014/main" id="{9889B3C4-A83F-49E4-97BB-4D96D81C025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64" name="Text Box 4">
          <a:extLst>
            <a:ext uri="{FF2B5EF4-FFF2-40B4-BE49-F238E27FC236}">
              <a16:creationId xmlns:a16="http://schemas.microsoft.com/office/drawing/2014/main" id="{0513F6AA-C6E3-4FF2-ACEE-A0E59954BCB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65" name="Text Box 3">
          <a:extLst>
            <a:ext uri="{FF2B5EF4-FFF2-40B4-BE49-F238E27FC236}">
              <a16:creationId xmlns:a16="http://schemas.microsoft.com/office/drawing/2014/main" id="{2E6B53D4-F032-4DC2-B3D0-63943E17243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66" name="Text Box 4">
          <a:extLst>
            <a:ext uri="{FF2B5EF4-FFF2-40B4-BE49-F238E27FC236}">
              <a16:creationId xmlns:a16="http://schemas.microsoft.com/office/drawing/2014/main" id="{1E6AF649-85D0-412D-AA74-698B4EE748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67" name="Text Box 3">
          <a:extLst>
            <a:ext uri="{FF2B5EF4-FFF2-40B4-BE49-F238E27FC236}">
              <a16:creationId xmlns:a16="http://schemas.microsoft.com/office/drawing/2014/main" id="{96D8F8AB-0CFD-4688-988A-0A7BC70145E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68" name="Text Box 3">
          <a:extLst>
            <a:ext uri="{FF2B5EF4-FFF2-40B4-BE49-F238E27FC236}">
              <a16:creationId xmlns:a16="http://schemas.microsoft.com/office/drawing/2014/main" id="{963EF869-1F49-46CE-A6D3-E5565BB4273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69" name="Text Box 4">
          <a:extLst>
            <a:ext uri="{FF2B5EF4-FFF2-40B4-BE49-F238E27FC236}">
              <a16:creationId xmlns:a16="http://schemas.microsoft.com/office/drawing/2014/main" id="{5EA6FB9B-07F8-42B3-8FC3-E2FA758CF37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70" name="Text Box 3">
          <a:extLst>
            <a:ext uri="{FF2B5EF4-FFF2-40B4-BE49-F238E27FC236}">
              <a16:creationId xmlns:a16="http://schemas.microsoft.com/office/drawing/2014/main" id="{3B8B8068-AA2E-44E4-B9C1-BF9208709C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71" name="Text Box 4">
          <a:extLst>
            <a:ext uri="{FF2B5EF4-FFF2-40B4-BE49-F238E27FC236}">
              <a16:creationId xmlns:a16="http://schemas.microsoft.com/office/drawing/2014/main" id="{C4D00C78-9845-48C2-9903-6D056E752D7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72" name="Text Box 3">
          <a:extLst>
            <a:ext uri="{FF2B5EF4-FFF2-40B4-BE49-F238E27FC236}">
              <a16:creationId xmlns:a16="http://schemas.microsoft.com/office/drawing/2014/main" id="{E47E2BC5-546D-46DF-8EF3-66B0F26854F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73" name="Text Box 4">
          <a:extLst>
            <a:ext uri="{FF2B5EF4-FFF2-40B4-BE49-F238E27FC236}">
              <a16:creationId xmlns:a16="http://schemas.microsoft.com/office/drawing/2014/main" id="{80FD62EA-87EA-4818-A2C8-D207BAEAE63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74" name="Text Box 3">
          <a:extLst>
            <a:ext uri="{FF2B5EF4-FFF2-40B4-BE49-F238E27FC236}">
              <a16:creationId xmlns:a16="http://schemas.microsoft.com/office/drawing/2014/main" id="{CDCC71D8-6374-4C17-A84A-740D9A206AD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75" name="Text Box 4">
          <a:extLst>
            <a:ext uri="{FF2B5EF4-FFF2-40B4-BE49-F238E27FC236}">
              <a16:creationId xmlns:a16="http://schemas.microsoft.com/office/drawing/2014/main" id="{CBC788BA-379C-444B-8CCF-F14050EA08E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76" name="Text Box 3">
          <a:extLst>
            <a:ext uri="{FF2B5EF4-FFF2-40B4-BE49-F238E27FC236}">
              <a16:creationId xmlns:a16="http://schemas.microsoft.com/office/drawing/2014/main" id="{A45F1BFE-2811-4A48-877F-DE955E5E504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77" name="Text Box 4">
          <a:extLst>
            <a:ext uri="{FF2B5EF4-FFF2-40B4-BE49-F238E27FC236}">
              <a16:creationId xmlns:a16="http://schemas.microsoft.com/office/drawing/2014/main" id="{624D1F92-8688-4636-BA23-9FCDC77BE86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78" name="Text Box 3">
          <a:extLst>
            <a:ext uri="{FF2B5EF4-FFF2-40B4-BE49-F238E27FC236}">
              <a16:creationId xmlns:a16="http://schemas.microsoft.com/office/drawing/2014/main" id="{E39A673B-56CB-4690-B9E9-32037EEA0B1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79" name="Text Box 4">
          <a:extLst>
            <a:ext uri="{FF2B5EF4-FFF2-40B4-BE49-F238E27FC236}">
              <a16:creationId xmlns:a16="http://schemas.microsoft.com/office/drawing/2014/main" id="{A289DC0A-A950-4881-898D-E7630B08329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80" name="Text Box 3">
          <a:extLst>
            <a:ext uri="{FF2B5EF4-FFF2-40B4-BE49-F238E27FC236}">
              <a16:creationId xmlns:a16="http://schemas.microsoft.com/office/drawing/2014/main" id="{5E12E9FF-3981-4033-9BDA-9428C90B29B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81" name="Text Box 4">
          <a:extLst>
            <a:ext uri="{FF2B5EF4-FFF2-40B4-BE49-F238E27FC236}">
              <a16:creationId xmlns:a16="http://schemas.microsoft.com/office/drawing/2014/main" id="{6E7BE4BA-3E48-422F-ACF8-31673F991E1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82" name="Text Box 3">
          <a:extLst>
            <a:ext uri="{FF2B5EF4-FFF2-40B4-BE49-F238E27FC236}">
              <a16:creationId xmlns:a16="http://schemas.microsoft.com/office/drawing/2014/main" id="{48C067F4-F6EF-4D65-9017-88569BB0FAB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83" name="Text Box 4">
          <a:extLst>
            <a:ext uri="{FF2B5EF4-FFF2-40B4-BE49-F238E27FC236}">
              <a16:creationId xmlns:a16="http://schemas.microsoft.com/office/drawing/2014/main" id="{7DECF9F4-F901-467F-8BCE-2BDAA893728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84" name="Text Box 3">
          <a:extLst>
            <a:ext uri="{FF2B5EF4-FFF2-40B4-BE49-F238E27FC236}">
              <a16:creationId xmlns:a16="http://schemas.microsoft.com/office/drawing/2014/main" id="{AA547803-9132-4CDE-B4FD-AAFC6597AD3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85" name="Text Box 3">
          <a:extLst>
            <a:ext uri="{FF2B5EF4-FFF2-40B4-BE49-F238E27FC236}">
              <a16:creationId xmlns:a16="http://schemas.microsoft.com/office/drawing/2014/main" id="{EB301265-7497-43E6-98F0-39B2F6A3053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86" name="Text Box 4">
          <a:extLst>
            <a:ext uri="{FF2B5EF4-FFF2-40B4-BE49-F238E27FC236}">
              <a16:creationId xmlns:a16="http://schemas.microsoft.com/office/drawing/2014/main" id="{912747E1-21F7-41EC-BF49-7762BB28B6F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87" name="Text Box 3">
          <a:extLst>
            <a:ext uri="{FF2B5EF4-FFF2-40B4-BE49-F238E27FC236}">
              <a16:creationId xmlns:a16="http://schemas.microsoft.com/office/drawing/2014/main" id="{93627B24-A76F-4F20-B021-5F4EE8593EF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88" name="Text Box 3">
          <a:extLst>
            <a:ext uri="{FF2B5EF4-FFF2-40B4-BE49-F238E27FC236}">
              <a16:creationId xmlns:a16="http://schemas.microsoft.com/office/drawing/2014/main" id="{A96CA5F0-162C-41C1-8692-3A60C5CC253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89" name="Text Box 4">
          <a:extLst>
            <a:ext uri="{FF2B5EF4-FFF2-40B4-BE49-F238E27FC236}">
              <a16:creationId xmlns:a16="http://schemas.microsoft.com/office/drawing/2014/main" id="{FEE60DDE-59CA-4819-A7A1-7E25F3F8656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90" name="Text Box 3">
          <a:extLst>
            <a:ext uri="{FF2B5EF4-FFF2-40B4-BE49-F238E27FC236}">
              <a16:creationId xmlns:a16="http://schemas.microsoft.com/office/drawing/2014/main" id="{2484205C-1CB7-4837-BB0B-B0819025F15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91" name="Text Box 4">
          <a:extLst>
            <a:ext uri="{FF2B5EF4-FFF2-40B4-BE49-F238E27FC236}">
              <a16:creationId xmlns:a16="http://schemas.microsoft.com/office/drawing/2014/main" id="{F72312FD-6AB0-4BA5-9B93-B0B6709FCC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92" name="Text Box 3">
          <a:extLst>
            <a:ext uri="{FF2B5EF4-FFF2-40B4-BE49-F238E27FC236}">
              <a16:creationId xmlns:a16="http://schemas.microsoft.com/office/drawing/2014/main" id="{14F7AAF3-BFF9-45DA-9C95-A190C35E1FD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93" name="Text Box 4">
          <a:extLst>
            <a:ext uri="{FF2B5EF4-FFF2-40B4-BE49-F238E27FC236}">
              <a16:creationId xmlns:a16="http://schemas.microsoft.com/office/drawing/2014/main" id="{97BBFB49-8E8C-4BA3-8C3F-68F5589FCB1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94" name="Text Box 3">
          <a:extLst>
            <a:ext uri="{FF2B5EF4-FFF2-40B4-BE49-F238E27FC236}">
              <a16:creationId xmlns:a16="http://schemas.microsoft.com/office/drawing/2014/main" id="{DDBED5B3-A3AC-4B89-89A4-272C4CCC232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95" name="Text Box 4">
          <a:extLst>
            <a:ext uri="{FF2B5EF4-FFF2-40B4-BE49-F238E27FC236}">
              <a16:creationId xmlns:a16="http://schemas.microsoft.com/office/drawing/2014/main" id="{7E07D09B-449D-4A32-B90E-C5BBA92D2D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96" name="Text Box 3">
          <a:extLst>
            <a:ext uri="{FF2B5EF4-FFF2-40B4-BE49-F238E27FC236}">
              <a16:creationId xmlns:a16="http://schemas.microsoft.com/office/drawing/2014/main" id="{94CE8381-F6CF-4DE6-9DB0-629AB12AC2E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97" name="Text Box 4">
          <a:extLst>
            <a:ext uri="{FF2B5EF4-FFF2-40B4-BE49-F238E27FC236}">
              <a16:creationId xmlns:a16="http://schemas.microsoft.com/office/drawing/2014/main" id="{5B46C90F-65B9-42B9-9F2B-0E8DFF7D21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98" name="Text Box 3">
          <a:extLst>
            <a:ext uri="{FF2B5EF4-FFF2-40B4-BE49-F238E27FC236}">
              <a16:creationId xmlns:a16="http://schemas.microsoft.com/office/drawing/2014/main" id="{5AA4128C-34F0-459C-BBB4-4A6CF8B75CA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99" name="Text Box 4">
          <a:extLst>
            <a:ext uri="{FF2B5EF4-FFF2-40B4-BE49-F238E27FC236}">
              <a16:creationId xmlns:a16="http://schemas.microsoft.com/office/drawing/2014/main" id="{3EC49780-3227-48CE-A622-B858E27BD43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00" name="Text Box 3">
          <a:extLst>
            <a:ext uri="{FF2B5EF4-FFF2-40B4-BE49-F238E27FC236}">
              <a16:creationId xmlns:a16="http://schemas.microsoft.com/office/drawing/2014/main" id="{63D5183A-BDF9-416C-B3C0-F5BDEBADD7A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01" name="Text Box 4">
          <a:extLst>
            <a:ext uri="{FF2B5EF4-FFF2-40B4-BE49-F238E27FC236}">
              <a16:creationId xmlns:a16="http://schemas.microsoft.com/office/drawing/2014/main" id="{3A636B4B-F69D-4E76-80EC-5F0D2DF7283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02" name="Text Box 3">
          <a:extLst>
            <a:ext uri="{FF2B5EF4-FFF2-40B4-BE49-F238E27FC236}">
              <a16:creationId xmlns:a16="http://schemas.microsoft.com/office/drawing/2014/main" id="{E60DC9B9-AC25-4F9E-9AB7-5F3A2E571A9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03" name="Text Box 4">
          <a:extLst>
            <a:ext uri="{FF2B5EF4-FFF2-40B4-BE49-F238E27FC236}">
              <a16:creationId xmlns:a16="http://schemas.microsoft.com/office/drawing/2014/main" id="{C25D1534-7C24-4BF2-ACAA-F8902C80623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04" name="Text Box 3">
          <a:extLst>
            <a:ext uri="{FF2B5EF4-FFF2-40B4-BE49-F238E27FC236}">
              <a16:creationId xmlns:a16="http://schemas.microsoft.com/office/drawing/2014/main" id="{E352E705-E5A5-47C4-84F9-A2E8ABA8279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05" name="Text Box 3">
          <a:extLst>
            <a:ext uri="{FF2B5EF4-FFF2-40B4-BE49-F238E27FC236}">
              <a16:creationId xmlns:a16="http://schemas.microsoft.com/office/drawing/2014/main" id="{E1F1F8DD-B52E-4604-AF6D-E3B1580234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06" name="Text Box 4">
          <a:extLst>
            <a:ext uri="{FF2B5EF4-FFF2-40B4-BE49-F238E27FC236}">
              <a16:creationId xmlns:a16="http://schemas.microsoft.com/office/drawing/2014/main" id="{4AD40F02-42E7-429A-9810-E7F4A1163A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07" name="Text Box 3">
          <a:extLst>
            <a:ext uri="{FF2B5EF4-FFF2-40B4-BE49-F238E27FC236}">
              <a16:creationId xmlns:a16="http://schemas.microsoft.com/office/drawing/2014/main" id="{EDF5BE4D-3A4F-4941-924B-ED59F42B69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08" name="Text Box 3">
          <a:extLst>
            <a:ext uri="{FF2B5EF4-FFF2-40B4-BE49-F238E27FC236}">
              <a16:creationId xmlns:a16="http://schemas.microsoft.com/office/drawing/2014/main" id="{2F06AFEC-4358-4771-A2BA-2A50B40AF95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09" name="Text Box 4">
          <a:extLst>
            <a:ext uri="{FF2B5EF4-FFF2-40B4-BE49-F238E27FC236}">
              <a16:creationId xmlns:a16="http://schemas.microsoft.com/office/drawing/2014/main" id="{E00B40D5-0F08-4C8C-BB06-51FF286F452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10" name="Text Box 3">
          <a:extLst>
            <a:ext uri="{FF2B5EF4-FFF2-40B4-BE49-F238E27FC236}">
              <a16:creationId xmlns:a16="http://schemas.microsoft.com/office/drawing/2014/main" id="{77AF3044-EA4E-4C66-A51D-B95F360D4C2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11" name="Text Box 3">
          <a:extLst>
            <a:ext uri="{FF2B5EF4-FFF2-40B4-BE49-F238E27FC236}">
              <a16:creationId xmlns:a16="http://schemas.microsoft.com/office/drawing/2014/main" id="{D21FF8EC-0B8B-4162-8026-11C51CAE9C0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12" name="Text Box 4">
          <a:extLst>
            <a:ext uri="{FF2B5EF4-FFF2-40B4-BE49-F238E27FC236}">
              <a16:creationId xmlns:a16="http://schemas.microsoft.com/office/drawing/2014/main" id="{4754E5E8-2226-471B-8F4D-E976CD98258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13" name="Text Box 3">
          <a:extLst>
            <a:ext uri="{FF2B5EF4-FFF2-40B4-BE49-F238E27FC236}">
              <a16:creationId xmlns:a16="http://schemas.microsoft.com/office/drawing/2014/main" id="{8E494D93-0A71-4101-A42A-75CCE92888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14" name="Text Box 4">
          <a:extLst>
            <a:ext uri="{FF2B5EF4-FFF2-40B4-BE49-F238E27FC236}">
              <a16:creationId xmlns:a16="http://schemas.microsoft.com/office/drawing/2014/main" id="{17F67673-9D56-486F-93D6-B0A97930955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15" name="Text Box 3">
          <a:extLst>
            <a:ext uri="{FF2B5EF4-FFF2-40B4-BE49-F238E27FC236}">
              <a16:creationId xmlns:a16="http://schemas.microsoft.com/office/drawing/2014/main" id="{E575DB95-6B35-4776-87C5-4AA549AE148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16" name="Text Box 4">
          <a:extLst>
            <a:ext uri="{FF2B5EF4-FFF2-40B4-BE49-F238E27FC236}">
              <a16:creationId xmlns:a16="http://schemas.microsoft.com/office/drawing/2014/main" id="{920EABA3-8512-4D63-AE02-B2D46B9D7DC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17" name="Text Box 3">
          <a:extLst>
            <a:ext uri="{FF2B5EF4-FFF2-40B4-BE49-F238E27FC236}">
              <a16:creationId xmlns:a16="http://schemas.microsoft.com/office/drawing/2014/main" id="{29356A33-81DD-414F-B9C5-16F29726A6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18" name="Text Box 4">
          <a:extLst>
            <a:ext uri="{FF2B5EF4-FFF2-40B4-BE49-F238E27FC236}">
              <a16:creationId xmlns:a16="http://schemas.microsoft.com/office/drawing/2014/main" id="{A10CC070-41AD-4569-9E7D-0E0AF45AEF5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19" name="Text Box 3">
          <a:extLst>
            <a:ext uri="{FF2B5EF4-FFF2-40B4-BE49-F238E27FC236}">
              <a16:creationId xmlns:a16="http://schemas.microsoft.com/office/drawing/2014/main" id="{255C4A81-471D-4525-9B90-51EC901B1A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20" name="Text Box 4">
          <a:extLst>
            <a:ext uri="{FF2B5EF4-FFF2-40B4-BE49-F238E27FC236}">
              <a16:creationId xmlns:a16="http://schemas.microsoft.com/office/drawing/2014/main" id="{0E724B74-4272-43DB-A4E2-F723D8FF90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21" name="Text Box 3">
          <a:extLst>
            <a:ext uri="{FF2B5EF4-FFF2-40B4-BE49-F238E27FC236}">
              <a16:creationId xmlns:a16="http://schemas.microsoft.com/office/drawing/2014/main" id="{05B6AE8A-831C-4923-A421-57B1EBDE11E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22" name="Text Box 4">
          <a:extLst>
            <a:ext uri="{FF2B5EF4-FFF2-40B4-BE49-F238E27FC236}">
              <a16:creationId xmlns:a16="http://schemas.microsoft.com/office/drawing/2014/main" id="{F3FA0502-47CE-4FD2-8D53-C350694AA8B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23" name="Text Box 3">
          <a:extLst>
            <a:ext uri="{FF2B5EF4-FFF2-40B4-BE49-F238E27FC236}">
              <a16:creationId xmlns:a16="http://schemas.microsoft.com/office/drawing/2014/main" id="{D6272485-E887-4151-A771-77DE43236A6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24" name="Text Box 4">
          <a:extLst>
            <a:ext uri="{FF2B5EF4-FFF2-40B4-BE49-F238E27FC236}">
              <a16:creationId xmlns:a16="http://schemas.microsoft.com/office/drawing/2014/main" id="{5A111FBB-A2F4-42C9-8944-97A18F0BF3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25" name="Text Box 3">
          <a:extLst>
            <a:ext uri="{FF2B5EF4-FFF2-40B4-BE49-F238E27FC236}">
              <a16:creationId xmlns:a16="http://schemas.microsoft.com/office/drawing/2014/main" id="{32EAF4E4-6E93-4007-9816-27EE3EFEBBA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26" name="Text Box 4">
          <a:extLst>
            <a:ext uri="{FF2B5EF4-FFF2-40B4-BE49-F238E27FC236}">
              <a16:creationId xmlns:a16="http://schemas.microsoft.com/office/drawing/2014/main" id="{17E212F0-D814-4623-8C8A-5FD3F96377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27" name="Text Box 3">
          <a:extLst>
            <a:ext uri="{FF2B5EF4-FFF2-40B4-BE49-F238E27FC236}">
              <a16:creationId xmlns:a16="http://schemas.microsoft.com/office/drawing/2014/main" id="{14F73E62-C6CE-4C7E-9688-090E8B324F2B}"/>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28" name="Text Box 3">
          <a:extLst>
            <a:ext uri="{FF2B5EF4-FFF2-40B4-BE49-F238E27FC236}">
              <a16:creationId xmlns:a16="http://schemas.microsoft.com/office/drawing/2014/main" id="{398097EF-E3B6-4715-B75F-2A1E7BEB2D9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29" name="Text Box 4">
          <a:extLst>
            <a:ext uri="{FF2B5EF4-FFF2-40B4-BE49-F238E27FC236}">
              <a16:creationId xmlns:a16="http://schemas.microsoft.com/office/drawing/2014/main" id="{62599DBA-E60C-4D6A-B856-1BD833CA94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30" name="Text Box 3">
          <a:extLst>
            <a:ext uri="{FF2B5EF4-FFF2-40B4-BE49-F238E27FC236}">
              <a16:creationId xmlns:a16="http://schemas.microsoft.com/office/drawing/2014/main" id="{6FBB7D11-11C9-4154-AE36-E0FA47D2442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31" name="Text Box 3">
          <a:extLst>
            <a:ext uri="{FF2B5EF4-FFF2-40B4-BE49-F238E27FC236}">
              <a16:creationId xmlns:a16="http://schemas.microsoft.com/office/drawing/2014/main" id="{9F2CFE60-440A-4376-BBEA-F9172D593DB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32" name="Text Box 4">
          <a:extLst>
            <a:ext uri="{FF2B5EF4-FFF2-40B4-BE49-F238E27FC236}">
              <a16:creationId xmlns:a16="http://schemas.microsoft.com/office/drawing/2014/main" id="{713758F2-853B-41F4-B8DA-9AC6517B2A9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33" name="Text Box 3">
          <a:extLst>
            <a:ext uri="{FF2B5EF4-FFF2-40B4-BE49-F238E27FC236}">
              <a16:creationId xmlns:a16="http://schemas.microsoft.com/office/drawing/2014/main" id="{FDCE0762-3BCA-4B73-9C1D-E086F87709F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34" name="Text Box 3">
          <a:extLst>
            <a:ext uri="{FF2B5EF4-FFF2-40B4-BE49-F238E27FC236}">
              <a16:creationId xmlns:a16="http://schemas.microsoft.com/office/drawing/2014/main" id="{7010F977-C2FD-47C0-8140-8A1F29EC1CB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35" name="Text Box 4">
          <a:extLst>
            <a:ext uri="{FF2B5EF4-FFF2-40B4-BE49-F238E27FC236}">
              <a16:creationId xmlns:a16="http://schemas.microsoft.com/office/drawing/2014/main" id="{4048D4CE-32D3-4C2B-9179-6BE1F05F82D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36" name="Text Box 3">
          <a:extLst>
            <a:ext uri="{FF2B5EF4-FFF2-40B4-BE49-F238E27FC236}">
              <a16:creationId xmlns:a16="http://schemas.microsoft.com/office/drawing/2014/main" id="{C3788E5D-4AB1-4247-BB4E-24032938759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2437" name="Text Box 3">
          <a:extLst>
            <a:ext uri="{FF2B5EF4-FFF2-40B4-BE49-F238E27FC236}">
              <a16:creationId xmlns:a16="http://schemas.microsoft.com/office/drawing/2014/main" id="{BD432228-F872-4683-B7A2-905CA97759D5}"/>
            </a:ext>
          </a:extLst>
        </xdr:cNvPr>
        <xdr:cNvSpPr txBox="1">
          <a:spLocks noChangeArrowheads="1"/>
        </xdr:cNvSpPr>
      </xdr:nvSpPr>
      <xdr:spPr bwMode="auto">
        <a:xfrm>
          <a:off x="9978570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2438" name="Text Box 4">
          <a:extLst>
            <a:ext uri="{FF2B5EF4-FFF2-40B4-BE49-F238E27FC236}">
              <a16:creationId xmlns:a16="http://schemas.microsoft.com/office/drawing/2014/main" id="{3A33FC1C-5AA3-4856-B6DC-63151D60E03F}"/>
            </a:ext>
          </a:extLst>
        </xdr:cNvPr>
        <xdr:cNvSpPr txBox="1">
          <a:spLocks noChangeArrowheads="1"/>
        </xdr:cNvSpPr>
      </xdr:nvSpPr>
      <xdr:spPr bwMode="auto">
        <a:xfrm>
          <a:off x="9977913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439" name="Text Box 3">
          <a:extLst>
            <a:ext uri="{FF2B5EF4-FFF2-40B4-BE49-F238E27FC236}">
              <a16:creationId xmlns:a16="http://schemas.microsoft.com/office/drawing/2014/main" id="{446A837D-A3E6-4D24-B047-10B3E485A05E}"/>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440" name="Text Box 4">
          <a:extLst>
            <a:ext uri="{FF2B5EF4-FFF2-40B4-BE49-F238E27FC236}">
              <a16:creationId xmlns:a16="http://schemas.microsoft.com/office/drawing/2014/main" id="{99D87691-C4AC-4606-9547-067317161BFC}"/>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441" name="Text Box 3">
          <a:extLst>
            <a:ext uri="{FF2B5EF4-FFF2-40B4-BE49-F238E27FC236}">
              <a16:creationId xmlns:a16="http://schemas.microsoft.com/office/drawing/2014/main" id="{37274CCA-6341-40AE-881B-89F222BAD4A9}"/>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442" name="Text Box 4">
          <a:extLst>
            <a:ext uri="{FF2B5EF4-FFF2-40B4-BE49-F238E27FC236}">
              <a16:creationId xmlns:a16="http://schemas.microsoft.com/office/drawing/2014/main" id="{8DEF50D3-DB80-4044-BC44-46269E2021AD}"/>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43" name="Text Box 3">
          <a:extLst>
            <a:ext uri="{FF2B5EF4-FFF2-40B4-BE49-F238E27FC236}">
              <a16:creationId xmlns:a16="http://schemas.microsoft.com/office/drawing/2014/main" id="{517A1576-4505-4A58-ACA3-B8DF67485E8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44" name="Text Box 4">
          <a:extLst>
            <a:ext uri="{FF2B5EF4-FFF2-40B4-BE49-F238E27FC236}">
              <a16:creationId xmlns:a16="http://schemas.microsoft.com/office/drawing/2014/main" id="{3B8086FB-CBB9-477D-AF07-37882B6AE5D2}"/>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445" name="Text Box 3">
          <a:extLst>
            <a:ext uri="{FF2B5EF4-FFF2-40B4-BE49-F238E27FC236}">
              <a16:creationId xmlns:a16="http://schemas.microsoft.com/office/drawing/2014/main" id="{5B05BE34-9094-465B-A006-362CACD90B21}"/>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446" name="Text Box 4">
          <a:extLst>
            <a:ext uri="{FF2B5EF4-FFF2-40B4-BE49-F238E27FC236}">
              <a16:creationId xmlns:a16="http://schemas.microsoft.com/office/drawing/2014/main" id="{384E63DE-CF70-48E9-8880-1324A2BD2B22}"/>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47" name="Text Box 3">
          <a:extLst>
            <a:ext uri="{FF2B5EF4-FFF2-40B4-BE49-F238E27FC236}">
              <a16:creationId xmlns:a16="http://schemas.microsoft.com/office/drawing/2014/main" id="{DCC9B394-4F45-449A-A648-4BC2A561697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48" name="Text Box 4">
          <a:extLst>
            <a:ext uri="{FF2B5EF4-FFF2-40B4-BE49-F238E27FC236}">
              <a16:creationId xmlns:a16="http://schemas.microsoft.com/office/drawing/2014/main" id="{5B8AAF15-4FAB-4BE4-B7D0-A1B371978F89}"/>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49" name="Text Box 3">
          <a:extLst>
            <a:ext uri="{FF2B5EF4-FFF2-40B4-BE49-F238E27FC236}">
              <a16:creationId xmlns:a16="http://schemas.microsoft.com/office/drawing/2014/main" id="{0A81E485-F0A5-4433-81DD-1ACB4DE4043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50" name="Text Box 4">
          <a:extLst>
            <a:ext uri="{FF2B5EF4-FFF2-40B4-BE49-F238E27FC236}">
              <a16:creationId xmlns:a16="http://schemas.microsoft.com/office/drawing/2014/main" id="{C54F45A1-A203-4021-90C3-12F9EE653E14}"/>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51" name="Text Box 3">
          <a:extLst>
            <a:ext uri="{FF2B5EF4-FFF2-40B4-BE49-F238E27FC236}">
              <a16:creationId xmlns:a16="http://schemas.microsoft.com/office/drawing/2014/main" id="{6334DA06-F8D5-48CE-99AE-49DA68D5302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52" name="Text Box 4">
          <a:extLst>
            <a:ext uri="{FF2B5EF4-FFF2-40B4-BE49-F238E27FC236}">
              <a16:creationId xmlns:a16="http://schemas.microsoft.com/office/drawing/2014/main" id="{8F72B41C-FCD6-4B1A-9653-CF3B9AC7278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453" name="Text Box 3">
          <a:extLst>
            <a:ext uri="{FF2B5EF4-FFF2-40B4-BE49-F238E27FC236}">
              <a16:creationId xmlns:a16="http://schemas.microsoft.com/office/drawing/2014/main" id="{13B8F025-4D45-4080-AFDC-2417F08D2FAD}"/>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454" name="Text Box 4">
          <a:extLst>
            <a:ext uri="{FF2B5EF4-FFF2-40B4-BE49-F238E27FC236}">
              <a16:creationId xmlns:a16="http://schemas.microsoft.com/office/drawing/2014/main" id="{9D1FF967-73B5-410C-9487-F0F8071428E0}"/>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55" name="Text Box 3">
          <a:extLst>
            <a:ext uri="{FF2B5EF4-FFF2-40B4-BE49-F238E27FC236}">
              <a16:creationId xmlns:a16="http://schemas.microsoft.com/office/drawing/2014/main" id="{91DF05AD-7DFA-4772-86CD-E1A75275A05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56" name="Text Box 4">
          <a:extLst>
            <a:ext uri="{FF2B5EF4-FFF2-40B4-BE49-F238E27FC236}">
              <a16:creationId xmlns:a16="http://schemas.microsoft.com/office/drawing/2014/main" id="{A39047CF-580F-4736-A4A6-057936E35E1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57" name="Text Box 3">
          <a:extLst>
            <a:ext uri="{FF2B5EF4-FFF2-40B4-BE49-F238E27FC236}">
              <a16:creationId xmlns:a16="http://schemas.microsoft.com/office/drawing/2014/main" id="{ED82ACB5-1C04-471A-91B4-5536609B2C8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58" name="Text Box 4">
          <a:extLst>
            <a:ext uri="{FF2B5EF4-FFF2-40B4-BE49-F238E27FC236}">
              <a16:creationId xmlns:a16="http://schemas.microsoft.com/office/drawing/2014/main" id="{7A4825FE-705E-4BD3-86A1-90454B592F51}"/>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59" name="Text Box 3">
          <a:extLst>
            <a:ext uri="{FF2B5EF4-FFF2-40B4-BE49-F238E27FC236}">
              <a16:creationId xmlns:a16="http://schemas.microsoft.com/office/drawing/2014/main" id="{0CAE0F20-2328-4630-AB87-A977E399DE0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60" name="Text Box 4">
          <a:extLst>
            <a:ext uri="{FF2B5EF4-FFF2-40B4-BE49-F238E27FC236}">
              <a16:creationId xmlns:a16="http://schemas.microsoft.com/office/drawing/2014/main" id="{EA6E0C05-3C4F-4D38-92E7-D4B619A7153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61" name="Text Box 3">
          <a:extLst>
            <a:ext uri="{FF2B5EF4-FFF2-40B4-BE49-F238E27FC236}">
              <a16:creationId xmlns:a16="http://schemas.microsoft.com/office/drawing/2014/main" id="{8FBC08B0-BAD5-429A-8FDA-6A14CF753A1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62" name="Text Box 4">
          <a:extLst>
            <a:ext uri="{FF2B5EF4-FFF2-40B4-BE49-F238E27FC236}">
              <a16:creationId xmlns:a16="http://schemas.microsoft.com/office/drawing/2014/main" id="{3C1AFDE4-21A5-49E6-8A85-94415B3185A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63" name="Text Box 3">
          <a:extLst>
            <a:ext uri="{FF2B5EF4-FFF2-40B4-BE49-F238E27FC236}">
              <a16:creationId xmlns:a16="http://schemas.microsoft.com/office/drawing/2014/main" id="{4C69F6CC-CCB9-4F8D-953A-BE29601DF8A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64" name="Text Box 4">
          <a:extLst>
            <a:ext uri="{FF2B5EF4-FFF2-40B4-BE49-F238E27FC236}">
              <a16:creationId xmlns:a16="http://schemas.microsoft.com/office/drawing/2014/main" id="{9FA9D2AC-61C0-40A7-B15B-8489C0062A3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65" name="Text Box 3">
          <a:extLst>
            <a:ext uri="{FF2B5EF4-FFF2-40B4-BE49-F238E27FC236}">
              <a16:creationId xmlns:a16="http://schemas.microsoft.com/office/drawing/2014/main" id="{26991385-2CC3-4983-8013-7FE204047C4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66" name="Text Box 4">
          <a:extLst>
            <a:ext uri="{FF2B5EF4-FFF2-40B4-BE49-F238E27FC236}">
              <a16:creationId xmlns:a16="http://schemas.microsoft.com/office/drawing/2014/main" id="{EA2A986D-B66C-4B00-8E6B-1C7BB8C6710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467" name="Text Box 3">
          <a:extLst>
            <a:ext uri="{FF2B5EF4-FFF2-40B4-BE49-F238E27FC236}">
              <a16:creationId xmlns:a16="http://schemas.microsoft.com/office/drawing/2014/main" id="{19A79393-4A93-4DB8-A2D4-BC90A9A2944B}"/>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468" name="Text Box 4">
          <a:extLst>
            <a:ext uri="{FF2B5EF4-FFF2-40B4-BE49-F238E27FC236}">
              <a16:creationId xmlns:a16="http://schemas.microsoft.com/office/drawing/2014/main" id="{6F5A9AD8-5271-4CAC-9CD7-DF831F055D1F}"/>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69" name="Text Box 3">
          <a:extLst>
            <a:ext uri="{FF2B5EF4-FFF2-40B4-BE49-F238E27FC236}">
              <a16:creationId xmlns:a16="http://schemas.microsoft.com/office/drawing/2014/main" id="{ED070427-8E64-4206-A699-8302C47236F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70" name="Text Box 4">
          <a:extLst>
            <a:ext uri="{FF2B5EF4-FFF2-40B4-BE49-F238E27FC236}">
              <a16:creationId xmlns:a16="http://schemas.microsoft.com/office/drawing/2014/main" id="{4EF1A1A4-B660-4BC5-927E-FB65DC9E9FC4}"/>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71" name="Text Box 3">
          <a:extLst>
            <a:ext uri="{FF2B5EF4-FFF2-40B4-BE49-F238E27FC236}">
              <a16:creationId xmlns:a16="http://schemas.microsoft.com/office/drawing/2014/main" id="{0BE5BD15-6843-45D1-947E-3CB4514C93B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72" name="Text Box 4">
          <a:extLst>
            <a:ext uri="{FF2B5EF4-FFF2-40B4-BE49-F238E27FC236}">
              <a16:creationId xmlns:a16="http://schemas.microsoft.com/office/drawing/2014/main" id="{A7A6FB98-19A2-4FCE-99B1-CC4F4A2EC9B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73" name="Text Box 3">
          <a:extLst>
            <a:ext uri="{FF2B5EF4-FFF2-40B4-BE49-F238E27FC236}">
              <a16:creationId xmlns:a16="http://schemas.microsoft.com/office/drawing/2014/main" id="{4CDCA295-D9C1-4A46-81CE-06DA8E0416B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74" name="Text Box 4">
          <a:extLst>
            <a:ext uri="{FF2B5EF4-FFF2-40B4-BE49-F238E27FC236}">
              <a16:creationId xmlns:a16="http://schemas.microsoft.com/office/drawing/2014/main" id="{0EA5B412-2DB1-4E21-ACE4-4ECBBAA3589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75" name="Text Box 3">
          <a:extLst>
            <a:ext uri="{FF2B5EF4-FFF2-40B4-BE49-F238E27FC236}">
              <a16:creationId xmlns:a16="http://schemas.microsoft.com/office/drawing/2014/main" id="{94F8AF4E-3F4B-4BC2-8952-714FDE2763F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76" name="Text Box 4">
          <a:extLst>
            <a:ext uri="{FF2B5EF4-FFF2-40B4-BE49-F238E27FC236}">
              <a16:creationId xmlns:a16="http://schemas.microsoft.com/office/drawing/2014/main" id="{B2EDC2D7-83D4-4511-9C09-A7799613C600}"/>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77" name="Text Box 3">
          <a:extLst>
            <a:ext uri="{FF2B5EF4-FFF2-40B4-BE49-F238E27FC236}">
              <a16:creationId xmlns:a16="http://schemas.microsoft.com/office/drawing/2014/main" id="{42B7CF06-8EED-44E8-A461-092CCCAE40C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78" name="Text Box 4">
          <a:extLst>
            <a:ext uri="{FF2B5EF4-FFF2-40B4-BE49-F238E27FC236}">
              <a16:creationId xmlns:a16="http://schemas.microsoft.com/office/drawing/2014/main" id="{4BB41CCE-52BB-43C3-87AA-A32B57BBA04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79" name="Text Box 3">
          <a:extLst>
            <a:ext uri="{FF2B5EF4-FFF2-40B4-BE49-F238E27FC236}">
              <a16:creationId xmlns:a16="http://schemas.microsoft.com/office/drawing/2014/main" id="{300C4699-DB4A-4CFF-80ED-8D99F57D9C2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80" name="Text Box 4">
          <a:extLst>
            <a:ext uri="{FF2B5EF4-FFF2-40B4-BE49-F238E27FC236}">
              <a16:creationId xmlns:a16="http://schemas.microsoft.com/office/drawing/2014/main" id="{1A2E4537-69B0-4E5C-B070-15F6D9A5D16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81" name="Text Box 3">
          <a:extLst>
            <a:ext uri="{FF2B5EF4-FFF2-40B4-BE49-F238E27FC236}">
              <a16:creationId xmlns:a16="http://schemas.microsoft.com/office/drawing/2014/main" id="{AEE3D650-4F86-4E04-A470-728D71D5BDB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82" name="Text Box 4">
          <a:extLst>
            <a:ext uri="{FF2B5EF4-FFF2-40B4-BE49-F238E27FC236}">
              <a16:creationId xmlns:a16="http://schemas.microsoft.com/office/drawing/2014/main" id="{BCA5AC7D-B42A-49EB-BA01-158B7D2CCB6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83" name="Text Box 3">
          <a:extLst>
            <a:ext uri="{FF2B5EF4-FFF2-40B4-BE49-F238E27FC236}">
              <a16:creationId xmlns:a16="http://schemas.microsoft.com/office/drawing/2014/main" id="{D6A1C026-B074-4C0F-A3E7-393D9CE1896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84" name="Text Box 4">
          <a:extLst>
            <a:ext uri="{FF2B5EF4-FFF2-40B4-BE49-F238E27FC236}">
              <a16:creationId xmlns:a16="http://schemas.microsoft.com/office/drawing/2014/main" id="{2F8070BA-267A-4F62-8C2E-77B465915D2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85" name="Text Box 3">
          <a:extLst>
            <a:ext uri="{FF2B5EF4-FFF2-40B4-BE49-F238E27FC236}">
              <a16:creationId xmlns:a16="http://schemas.microsoft.com/office/drawing/2014/main" id="{9B7A4A08-F75F-4481-937C-949D892709B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86" name="Text Box 4">
          <a:extLst>
            <a:ext uri="{FF2B5EF4-FFF2-40B4-BE49-F238E27FC236}">
              <a16:creationId xmlns:a16="http://schemas.microsoft.com/office/drawing/2014/main" id="{53EBE5A3-2C3B-4584-8BED-20377084643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87" name="Text Box 3">
          <a:extLst>
            <a:ext uri="{FF2B5EF4-FFF2-40B4-BE49-F238E27FC236}">
              <a16:creationId xmlns:a16="http://schemas.microsoft.com/office/drawing/2014/main" id="{FA0FE8C7-CE48-4BC0-8A45-623C910312A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88" name="Text Box 4">
          <a:extLst>
            <a:ext uri="{FF2B5EF4-FFF2-40B4-BE49-F238E27FC236}">
              <a16:creationId xmlns:a16="http://schemas.microsoft.com/office/drawing/2014/main" id="{C2E5D6C5-DB85-453D-B832-2B99F21EC94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489" name="Text Box 3">
          <a:extLst>
            <a:ext uri="{FF2B5EF4-FFF2-40B4-BE49-F238E27FC236}">
              <a16:creationId xmlns:a16="http://schemas.microsoft.com/office/drawing/2014/main" id="{1C85704F-C585-4B54-840D-E0D72878AF19}"/>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490" name="Text Box 4">
          <a:extLst>
            <a:ext uri="{FF2B5EF4-FFF2-40B4-BE49-F238E27FC236}">
              <a16:creationId xmlns:a16="http://schemas.microsoft.com/office/drawing/2014/main" id="{7360EAEE-EDB0-4EDC-B395-12AA0983CBB3}"/>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91" name="Text Box 3">
          <a:extLst>
            <a:ext uri="{FF2B5EF4-FFF2-40B4-BE49-F238E27FC236}">
              <a16:creationId xmlns:a16="http://schemas.microsoft.com/office/drawing/2014/main" id="{144F8CFE-4038-4558-AE37-B8DF09B4070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92" name="Text Box 4">
          <a:extLst>
            <a:ext uri="{FF2B5EF4-FFF2-40B4-BE49-F238E27FC236}">
              <a16:creationId xmlns:a16="http://schemas.microsoft.com/office/drawing/2014/main" id="{16761099-7808-419E-87AB-B1A6C4C1384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93" name="Text Box 3">
          <a:extLst>
            <a:ext uri="{FF2B5EF4-FFF2-40B4-BE49-F238E27FC236}">
              <a16:creationId xmlns:a16="http://schemas.microsoft.com/office/drawing/2014/main" id="{35FB5DA9-F68D-43E0-9AB5-845912A4F54C}"/>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94" name="Text Box 4">
          <a:extLst>
            <a:ext uri="{FF2B5EF4-FFF2-40B4-BE49-F238E27FC236}">
              <a16:creationId xmlns:a16="http://schemas.microsoft.com/office/drawing/2014/main" id="{BAFCB935-F6A9-45C7-A36F-65BE2F6278C2}"/>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95" name="Text Box 3">
          <a:extLst>
            <a:ext uri="{FF2B5EF4-FFF2-40B4-BE49-F238E27FC236}">
              <a16:creationId xmlns:a16="http://schemas.microsoft.com/office/drawing/2014/main" id="{F7BF5682-DB46-4350-A7F0-D929B16B702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96" name="Text Box 4">
          <a:extLst>
            <a:ext uri="{FF2B5EF4-FFF2-40B4-BE49-F238E27FC236}">
              <a16:creationId xmlns:a16="http://schemas.microsoft.com/office/drawing/2014/main" id="{AFE492C2-FC8A-49F5-AC36-8F901D7571B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97" name="Text Box 3">
          <a:extLst>
            <a:ext uri="{FF2B5EF4-FFF2-40B4-BE49-F238E27FC236}">
              <a16:creationId xmlns:a16="http://schemas.microsoft.com/office/drawing/2014/main" id="{297EF50B-5272-418A-B373-AF62CF2642B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98" name="Text Box 4">
          <a:extLst>
            <a:ext uri="{FF2B5EF4-FFF2-40B4-BE49-F238E27FC236}">
              <a16:creationId xmlns:a16="http://schemas.microsoft.com/office/drawing/2014/main" id="{C224CBDB-8508-4271-A7D7-2F36D2B0C52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99" name="Text Box 3">
          <a:extLst>
            <a:ext uri="{FF2B5EF4-FFF2-40B4-BE49-F238E27FC236}">
              <a16:creationId xmlns:a16="http://schemas.microsoft.com/office/drawing/2014/main" id="{FFF5425A-3C81-40D4-BCBF-9C97F83E003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00" name="Text Box 4">
          <a:extLst>
            <a:ext uri="{FF2B5EF4-FFF2-40B4-BE49-F238E27FC236}">
              <a16:creationId xmlns:a16="http://schemas.microsoft.com/office/drawing/2014/main" id="{6EB78551-0E99-4375-B5DC-D6DF8986714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01" name="Text Box 3">
          <a:extLst>
            <a:ext uri="{FF2B5EF4-FFF2-40B4-BE49-F238E27FC236}">
              <a16:creationId xmlns:a16="http://schemas.microsoft.com/office/drawing/2014/main" id="{7325A56D-69BC-4399-802F-3D57C7A0BC3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02" name="Text Box 4">
          <a:extLst>
            <a:ext uri="{FF2B5EF4-FFF2-40B4-BE49-F238E27FC236}">
              <a16:creationId xmlns:a16="http://schemas.microsoft.com/office/drawing/2014/main" id="{14656304-75DB-4184-BE29-F1E61BCD5A2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503" name="Text Box 3">
          <a:extLst>
            <a:ext uri="{FF2B5EF4-FFF2-40B4-BE49-F238E27FC236}">
              <a16:creationId xmlns:a16="http://schemas.microsoft.com/office/drawing/2014/main" id="{BB6366A1-359C-41FA-A9C6-994E22665A6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504" name="Text Box 4">
          <a:extLst>
            <a:ext uri="{FF2B5EF4-FFF2-40B4-BE49-F238E27FC236}">
              <a16:creationId xmlns:a16="http://schemas.microsoft.com/office/drawing/2014/main" id="{C4661252-49DC-48EF-9BFB-1E3C4D4FF416}"/>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05" name="Text Box 3">
          <a:extLst>
            <a:ext uri="{FF2B5EF4-FFF2-40B4-BE49-F238E27FC236}">
              <a16:creationId xmlns:a16="http://schemas.microsoft.com/office/drawing/2014/main" id="{63C7BC85-EFCC-4376-98A4-DC4466281CE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06" name="Text Box 4">
          <a:extLst>
            <a:ext uri="{FF2B5EF4-FFF2-40B4-BE49-F238E27FC236}">
              <a16:creationId xmlns:a16="http://schemas.microsoft.com/office/drawing/2014/main" id="{9EF022D8-AD82-4633-9CE7-1AAF501ED87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07" name="Text Box 3">
          <a:extLst>
            <a:ext uri="{FF2B5EF4-FFF2-40B4-BE49-F238E27FC236}">
              <a16:creationId xmlns:a16="http://schemas.microsoft.com/office/drawing/2014/main" id="{30FF3764-8091-4669-A3F8-890D4065C37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08" name="Text Box 4">
          <a:extLst>
            <a:ext uri="{FF2B5EF4-FFF2-40B4-BE49-F238E27FC236}">
              <a16:creationId xmlns:a16="http://schemas.microsoft.com/office/drawing/2014/main" id="{6EC0E8D9-7344-45F6-8B29-6A020FB6451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09" name="Text Box 3">
          <a:extLst>
            <a:ext uri="{FF2B5EF4-FFF2-40B4-BE49-F238E27FC236}">
              <a16:creationId xmlns:a16="http://schemas.microsoft.com/office/drawing/2014/main" id="{A8553DF9-DDF1-4CDA-B51B-74BDDA0A9E6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10" name="Text Box 4">
          <a:extLst>
            <a:ext uri="{FF2B5EF4-FFF2-40B4-BE49-F238E27FC236}">
              <a16:creationId xmlns:a16="http://schemas.microsoft.com/office/drawing/2014/main" id="{6D2FABA6-C95A-454F-84B5-1AE4645027F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511" name="Text Box 3">
          <a:extLst>
            <a:ext uri="{FF2B5EF4-FFF2-40B4-BE49-F238E27FC236}">
              <a16:creationId xmlns:a16="http://schemas.microsoft.com/office/drawing/2014/main" id="{D617166C-2F2B-48BE-9282-50EFD68D443F}"/>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512" name="Text Box 4">
          <a:extLst>
            <a:ext uri="{FF2B5EF4-FFF2-40B4-BE49-F238E27FC236}">
              <a16:creationId xmlns:a16="http://schemas.microsoft.com/office/drawing/2014/main" id="{C47897A1-34C7-492B-9AF0-80344F5D318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13" name="Text Box 3">
          <a:extLst>
            <a:ext uri="{FF2B5EF4-FFF2-40B4-BE49-F238E27FC236}">
              <a16:creationId xmlns:a16="http://schemas.microsoft.com/office/drawing/2014/main" id="{1CCC5E98-4C9E-4CA3-B473-D608BAEF8F9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14" name="Text Box 4">
          <a:extLst>
            <a:ext uri="{FF2B5EF4-FFF2-40B4-BE49-F238E27FC236}">
              <a16:creationId xmlns:a16="http://schemas.microsoft.com/office/drawing/2014/main" id="{EDDF51DE-25F4-4EA0-877C-5484922006D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15" name="Text Box 3">
          <a:extLst>
            <a:ext uri="{FF2B5EF4-FFF2-40B4-BE49-F238E27FC236}">
              <a16:creationId xmlns:a16="http://schemas.microsoft.com/office/drawing/2014/main" id="{B10FECD8-EABE-487F-9333-E588D5FF717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16" name="Text Box 4">
          <a:extLst>
            <a:ext uri="{FF2B5EF4-FFF2-40B4-BE49-F238E27FC236}">
              <a16:creationId xmlns:a16="http://schemas.microsoft.com/office/drawing/2014/main" id="{0FAE7D97-F224-4F6F-A0A7-922BC221DE8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17" name="Text Box 3">
          <a:extLst>
            <a:ext uri="{FF2B5EF4-FFF2-40B4-BE49-F238E27FC236}">
              <a16:creationId xmlns:a16="http://schemas.microsoft.com/office/drawing/2014/main" id="{602D8E69-5CC8-4BFE-AB41-05D472262B1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18" name="Text Box 4">
          <a:extLst>
            <a:ext uri="{FF2B5EF4-FFF2-40B4-BE49-F238E27FC236}">
              <a16:creationId xmlns:a16="http://schemas.microsoft.com/office/drawing/2014/main" id="{DE90E71B-8E34-449C-B762-F0CF49F651C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19" name="Text Box 3">
          <a:extLst>
            <a:ext uri="{FF2B5EF4-FFF2-40B4-BE49-F238E27FC236}">
              <a16:creationId xmlns:a16="http://schemas.microsoft.com/office/drawing/2014/main" id="{A8513D6C-4F71-4289-A938-D3CB980766D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20" name="Text Box 4">
          <a:extLst>
            <a:ext uri="{FF2B5EF4-FFF2-40B4-BE49-F238E27FC236}">
              <a16:creationId xmlns:a16="http://schemas.microsoft.com/office/drawing/2014/main" id="{F75C52CF-5AA9-4D14-9CB6-A332DC44929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521" name="Text Box 3">
          <a:extLst>
            <a:ext uri="{FF2B5EF4-FFF2-40B4-BE49-F238E27FC236}">
              <a16:creationId xmlns:a16="http://schemas.microsoft.com/office/drawing/2014/main" id="{3A3994C1-1DFC-4A3D-AA64-90F21E25C98F}"/>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522" name="Text Box 4">
          <a:extLst>
            <a:ext uri="{FF2B5EF4-FFF2-40B4-BE49-F238E27FC236}">
              <a16:creationId xmlns:a16="http://schemas.microsoft.com/office/drawing/2014/main" id="{7F0F4830-BD17-48A4-9F68-F695B8CFB70C}"/>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523" name="Text Box 3">
          <a:extLst>
            <a:ext uri="{FF2B5EF4-FFF2-40B4-BE49-F238E27FC236}">
              <a16:creationId xmlns:a16="http://schemas.microsoft.com/office/drawing/2014/main" id="{57BC9A75-B9B2-48FC-9F61-E6CE95A23FD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524" name="Text Box 4">
          <a:extLst>
            <a:ext uri="{FF2B5EF4-FFF2-40B4-BE49-F238E27FC236}">
              <a16:creationId xmlns:a16="http://schemas.microsoft.com/office/drawing/2014/main" id="{2C89662D-E9A4-410D-ABC7-14BE0FCD0F53}"/>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525" name="Text Box 3">
          <a:extLst>
            <a:ext uri="{FF2B5EF4-FFF2-40B4-BE49-F238E27FC236}">
              <a16:creationId xmlns:a16="http://schemas.microsoft.com/office/drawing/2014/main" id="{A524E915-66A7-4356-9170-4DB63264175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526" name="Text Box 4">
          <a:extLst>
            <a:ext uri="{FF2B5EF4-FFF2-40B4-BE49-F238E27FC236}">
              <a16:creationId xmlns:a16="http://schemas.microsoft.com/office/drawing/2014/main" id="{2E19325E-B052-4792-A74C-B566EDD6AE3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27" name="Text Box 3">
          <a:extLst>
            <a:ext uri="{FF2B5EF4-FFF2-40B4-BE49-F238E27FC236}">
              <a16:creationId xmlns:a16="http://schemas.microsoft.com/office/drawing/2014/main" id="{33DA4F82-1EBA-4CC4-ACA3-80892C8E115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28" name="Text Box 4">
          <a:extLst>
            <a:ext uri="{FF2B5EF4-FFF2-40B4-BE49-F238E27FC236}">
              <a16:creationId xmlns:a16="http://schemas.microsoft.com/office/drawing/2014/main" id="{84785C23-B28A-4304-8775-47BCFCED8B5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529" name="Text Box 3">
          <a:extLst>
            <a:ext uri="{FF2B5EF4-FFF2-40B4-BE49-F238E27FC236}">
              <a16:creationId xmlns:a16="http://schemas.microsoft.com/office/drawing/2014/main" id="{295B4191-3448-41A1-8776-F7492CFA27EC}"/>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530" name="Text Box 4">
          <a:extLst>
            <a:ext uri="{FF2B5EF4-FFF2-40B4-BE49-F238E27FC236}">
              <a16:creationId xmlns:a16="http://schemas.microsoft.com/office/drawing/2014/main" id="{A5710955-C9C6-47AB-BBF5-629587491B91}"/>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31" name="Text Box 3">
          <a:extLst>
            <a:ext uri="{FF2B5EF4-FFF2-40B4-BE49-F238E27FC236}">
              <a16:creationId xmlns:a16="http://schemas.microsoft.com/office/drawing/2014/main" id="{6A3FD683-56E0-45FF-8B9E-4CBF45BA1A3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32" name="Text Box 4">
          <a:extLst>
            <a:ext uri="{FF2B5EF4-FFF2-40B4-BE49-F238E27FC236}">
              <a16:creationId xmlns:a16="http://schemas.microsoft.com/office/drawing/2014/main" id="{5C8E9E31-5A8F-43F8-B8D7-07AE8E64A19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33" name="Text Box 3">
          <a:extLst>
            <a:ext uri="{FF2B5EF4-FFF2-40B4-BE49-F238E27FC236}">
              <a16:creationId xmlns:a16="http://schemas.microsoft.com/office/drawing/2014/main" id="{7CE0E2EF-D4E8-404C-8F05-E5893B21CF3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34" name="Text Box 4">
          <a:extLst>
            <a:ext uri="{FF2B5EF4-FFF2-40B4-BE49-F238E27FC236}">
              <a16:creationId xmlns:a16="http://schemas.microsoft.com/office/drawing/2014/main" id="{CFDF0A9D-B937-4A61-8715-28A8FC0083E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535" name="Text Box 3">
          <a:extLst>
            <a:ext uri="{FF2B5EF4-FFF2-40B4-BE49-F238E27FC236}">
              <a16:creationId xmlns:a16="http://schemas.microsoft.com/office/drawing/2014/main" id="{9C5DFCAD-AAB7-49F0-B78C-EDA0E4639FFC}"/>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536" name="Text Box 4">
          <a:extLst>
            <a:ext uri="{FF2B5EF4-FFF2-40B4-BE49-F238E27FC236}">
              <a16:creationId xmlns:a16="http://schemas.microsoft.com/office/drawing/2014/main" id="{7FD67669-B692-437C-9C28-F983EB771269}"/>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37" name="Text Box 3">
          <a:extLst>
            <a:ext uri="{FF2B5EF4-FFF2-40B4-BE49-F238E27FC236}">
              <a16:creationId xmlns:a16="http://schemas.microsoft.com/office/drawing/2014/main" id="{6768891B-D897-44B3-8EB4-0155B1972E1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38" name="Text Box 4">
          <a:extLst>
            <a:ext uri="{FF2B5EF4-FFF2-40B4-BE49-F238E27FC236}">
              <a16:creationId xmlns:a16="http://schemas.microsoft.com/office/drawing/2014/main" id="{962FFCF0-1E84-4B01-B44A-141D7DC4239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39" name="Text Box 3">
          <a:extLst>
            <a:ext uri="{FF2B5EF4-FFF2-40B4-BE49-F238E27FC236}">
              <a16:creationId xmlns:a16="http://schemas.microsoft.com/office/drawing/2014/main" id="{F27BB7BB-BB6E-474A-87B4-96401BB2070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40" name="Text Box 4">
          <a:extLst>
            <a:ext uri="{FF2B5EF4-FFF2-40B4-BE49-F238E27FC236}">
              <a16:creationId xmlns:a16="http://schemas.microsoft.com/office/drawing/2014/main" id="{7F5CBA6F-8B61-4CBA-908E-D1F22EC94F7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41" name="Text Box 3">
          <a:extLst>
            <a:ext uri="{FF2B5EF4-FFF2-40B4-BE49-F238E27FC236}">
              <a16:creationId xmlns:a16="http://schemas.microsoft.com/office/drawing/2014/main" id="{D10415A7-491D-44B1-8A77-5E9D2C54B0D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42" name="Text Box 4">
          <a:extLst>
            <a:ext uri="{FF2B5EF4-FFF2-40B4-BE49-F238E27FC236}">
              <a16:creationId xmlns:a16="http://schemas.microsoft.com/office/drawing/2014/main" id="{1818B652-164C-47DB-B097-155DA38150B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543" name="Text Box 3">
          <a:extLst>
            <a:ext uri="{FF2B5EF4-FFF2-40B4-BE49-F238E27FC236}">
              <a16:creationId xmlns:a16="http://schemas.microsoft.com/office/drawing/2014/main" id="{730362F4-363E-458D-8768-94057F8EC96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544" name="Text Box 4">
          <a:extLst>
            <a:ext uri="{FF2B5EF4-FFF2-40B4-BE49-F238E27FC236}">
              <a16:creationId xmlns:a16="http://schemas.microsoft.com/office/drawing/2014/main" id="{723A93C0-2482-4EB0-9334-71766AFB537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45" name="Text Box 3">
          <a:extLst>
            <a:ext uri="{FF2B5EF4-FFF2-40B4-BE49-F238E27FC236}">
              <a16:creationId xmlns:a16="http://schemas.microsoft.com/office/drawing/2014/main" id="{56392DFA-010B-4006-ABE4-7600CCBFE2F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46" name="Text Box 4">
          <a:extLst>
            <a:ext uri="{FF2B5EF4-FFF2-40B4-BE49-F238E27FC236}">
              <a16:creationId xmlns:a16="http://schemas.microsoft.com/office/drawing/2014/main" id="{A8900518-C5E6-4F77-96F8-FB769DAF49E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47" name="Text Box 3">
          <a:extLst>
            <a:ext uri="{FF2B5EF4-FFF2-40B4-BE49-F238E27FC236}">
              <a16:creationId xmlns:a16="http://schemas.microsoft.com/office/drawing/2014/main" id="{C607F8C7-ECCD-4A8E-8ABA-F5C2D83BC85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48" name="Text Box 4">
          <a:extLst>
            <a:ext uri="{FF2B5EF4-FFF2-40B4-BE49-F238E27FC236}">
              <a16:creationId xmlns:a16="http://schemas.microsoft.com/office/drawing/2014/main" id="{F6EBC08A-8020-44AF-A84D-54D3204EB72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49" name="Text Box 3">
          <a:extLst>
            <a:ext uri="{FF2B5EF4-FFF2-40B4-BE49-F238E27FC236}">
              <a16:creationId xmlns:a16="http://schemas.microsoft.com/office/drawing/2014/main" id="{64AAE5C9-D85F-4645-BAD9-FD66EF7C4EB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50" name="Text Box 4">
          <a:extLst>
            <a:ext uri="{FF2B5EF4-FFF2-40B4-BE49-F238E27FC236}">
              <a16:creationId xmlns:a16="http://schemas.microsoft.com/office/drawing/2014/main" id="{5BDE29DA-6542-404E-B5CC-098170C1956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51" name="Text Box 3">
          <a:extLst>
            <a:ext uri="{FF2B5EF4-FFF2-40B4-BE49-F238E27FC236}">
              <a16:creationId xmlns:a16="http://schemas.microsoft.com/office/drawing/2014/main" id="{E3AC0034-A69D-487D-BED6-743D9953E78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52" name="Text Box 4">
          <a:extLst>
            <a:ext uri="{FF2B5EF4-FFF2-40B4-BE49-F238E27FC236}">
              <a16:creationId xmlns:a16="http://schemas.microsoft.com/office/drawing/2014/main" id="{B00DF6FC-4A90-438D-A012-6BB1C898C0C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553" name="Text Box 3">
          <a:extLst>
            <a:ext uri="{FF2B5EF4-FFF2-40B4-BE49-F238E27FC236}">
              <a16:creationId xmlns:a16="http://schemas.microsoft.com/office/drawing/2014/main" id="{4F545B44-E763-465E-ADE9-E6F22004674D}"/>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554" name="Text Box 4">
          <a:extLst>
            <a:ext uri="{FF2B5EF4-FFF2-40B4-BE49-F238E27FC236}">
              <a16:creationId xmlns:a16="http://schemas.microsoft.com/office/drawing/2014/main" id="{C1D041EF-FA74-45E0-AB3B-5E87179D295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55" name="Text Box 3">
          <a:extLst>
            <a:ext uri="{FF2B5EF4-FFF2-40B4-BE49-F238E27FC236}">
              <a16:creationId xmlns:a16="http://schemas.microsoft.com/office/drawing/2014/main" id="{7A084E49-7B58-4358-9C8D-6BC4E997DCB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56" name="Text Box 4">
          <a:extLst>
            <a:ext uri="{FF2B5EF4-FFF2-40B4-BE49-F238E27FC236}">
              <a16:creationId xmlns:a16="http://schemas.microsoft.com/office/drawing/2014/main" id="{9504EC0F-9186-4A95-BFDC-542BC25D590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57" name="Text Box 3">
          <a:extLst>
            <a:ext uri="{FF2B5EF4-FFF2-40B4-BE49-F238E27FC236}">
              <a16:creationId xmlns:a16="http://schemas.microsoft.com/office/drawing/2014/main" id="{B9B431C8-3698-4BC0-AC7A-5ABA3694117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58" name="Text Box 4">
          <a:extLst>
            <a:ext uri="{FF2B5EF4-FFF2-40B4-BE49-F238E27FC236}">
              <a16:creationId xmlns:a16="http://schemas.microsoft.com/office/drawing/2014/main" id="{CA6D2D0E-DF4B-4D39-91CE-E3C9D37DCBA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59" name="Text Box 3">
          <a:extLst>
            <a:ext uri="{FF2B5EF4-FFF2-40B4-BE49-F238E27FC236}">
              <a16:creationId xmlns:a16="http://schemas.microsoft.com/office/drawing/2014/main" id="{6B39ADA5-C6B5-418F-B951-9DF52CD4FCF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60" name="Text Box 4">
          <a:extLst>
            <a:ext uri="{FF2B5EF4-FFF2-40B4-BE49-F238E27FC236}">
              <a16:creationId xmlns:a16="http://schemas.microsoft.com/office/drawing/2014/main" id="{51C5092E-3267-48BB-960E-204101C529F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61" name="Text Box 3">
          <a:extLst>
            <a:ext uri="{FF2B5EF4-FFF2-40B4-BE49-F238E27FC236}">
              <a16:creationId xmlns:a16="http://schemas.microsoft.com/office/drawing/2014/main" id="{0DE340CA-8A57-404E-A3B8-FC14F0F9234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62" name="Text Box 4">
          <a:extLst>
            <a:ext uri="{FF2B5EF4-FFF2-40B4-BE49-F238E27FC236}">
              <a16:creationId xmlns:a16="http://schemas.microsoft.com/office/drawing/2014/main" id="{1B63210B-7660-4DF8-A437-DF70D139430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63" name="Text Box 3">
          <a:extLst>
            <a:ext uri="{FF2B5EF4-FFF2-40B4-BE49-F238E27FC236}">
              <a16:creationId xmlns:a16="http://schemas.microsoft.com/office/drawing/2014/main" id="{7870B7DC-8816-4537-AFCD-54AF502C05A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64" name="Text Box 4">
          <a:extLst>
            <a:ext uri="{FF2B5EF4-FFF2-40B4-BE49-F238E27FC236}">
              <a16:creationId xmlns:a16="http://schemas.microsoft.com/office/drawing/2014/main" id="{E45960CD-9354-469C-84E6-31C54CE3C03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2565" name="Text Box 3">
          <a:extLst>
            <a:ext uri="{FF2B5EF4-FFF2-40B4-BE49-F238E27FC236}">
              <a16:creationId xmlns:a16="http://schemas.microsoft.com/office/drawing/2014/main" id="{8B701EC0-AD30-4BC2-BACA-1E072C6D2BCA}"/>
            </a:ext>
          </a:extLst>
        </xdr:cNvPr>
        <xdr:cNvSpPr txBox="1">
          <a:spLocks noChangeArrowheads="1"/>
        </xdr:cNvSpPr>
      </xdr:nvSpPr>
      <xdr:spPr bwMode="auto">
        <a:xfrm>
          <a:off x="9978570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566" name="Text Box 3">
          <a:extLst>
            <a:ext uri="{FF2B5EF4-FFF2-40B4-BE49-F238E27FC236}">
              <a16:creationId xmlns:a16="http://schemas.microsoft.com/office/drawing/2014/main" id="{20B0128A-4C0F-479B-BD27-29B2CD270075}"/>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567" name="Text Box 4">
          <a:extLst>
            <a:ext uri="{FF2B5EF4-FFF2-40B4-BE49-F238E27FC236}">
              <a16:creationId xmlns:a16="http://schemas.microsoft.com/office/drawing/2014/main" id="{4F682C86-DC74-4BAF-B518-4FB2B42C2F90}"/>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568" name="Text Box 3">
          <a:extLst>
            <a:ext uri="{FF2B5EF4-FFF2-40B4-BE49-F238E27FC236}">
              <a16:creationId xmlns:a16="http://schemas.microsoft.com/office/drawing/2014/main" id="{02665001-819B-4EF5-BA08-325422BEB12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569" name="Text Box 4">
          <a:extLst>
            <a:ext uri="{FF2B5EF4-FFF2-40B4-BE49-F238E27FC236}">
              <a16:creationId xmlns:a16="http://schemas.microsoft.com/office/drawing/2014/main" id="{0E91BEE7-290A-4EDD-A4D7-6F499E7C2340}"/>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570" name="Text Box 3">
          <a:extLst>
            <a:ext uri="{FF2B5EF4-FFF2-40B4-BE49-F238E27FC236}">
              <a16:creationId xmlns:a16="http://schemas.microsoft.com/office/drawing/2014/main" id="{B0E3563D-3D99-4E34-8F5E-06A60681593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571" name="Text Box 4">
          <a:extLst>
            <a:ext uri="{FF2B5EF4-FFF2-40B4-BE49-F238E27FC236}">
              <a16:creationId xmlns:a16="http://schemas.microsoft.com/office/drawing/2014/main" id="{13E6BE3C-2AF7-45C1-B87B-24ACB1B13AED}"/>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72" name="Text Box 3">
          <a:extLst>
            <a:ext uri="{FF2B5EF4-FFF2-40B4-BE49-F238E27FC236}">
              <a16:creationId xmlns:a16="http://schemas.microsoft.com/office/drawing/2014/main" id="{08550871-E802-4FD3-B493-BD7E387F10B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73" name="Text Box 4">
          <a:extLst>
            <a:ext uri="{FF2B5EF4-FFF2-40B4-BE49-F238E27FC236}">
              <a16:creationId xmlns:a16="http://schemas.microsoft.com/office/drawing/2014/main" id="{0C325139-1394-4F38-9DBE-D98DA055041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574" name="Text Box 3">
          <a:extLst>
            <a:ext uri="{FF2B5EF4-FFF2-40B4-BE49-F238E27FC236}">
              <a16:creationId xmlns:a16="http://schemas.microsoft.com/office/drawing/2014/main" id="{4106DA15-2164-4CD1-A666-3F54649F87E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575" name="Text Box 4">
          <a:extLst>
            <a:ext uri="{FF2B5EF4-FFF2-40B4-BE49-F238E27FC236}">
              <a16:creationId xmlns:a16="http://schemas.microsoft.com/office/drawing/2014/main" id="{15C08316-A843-4316-97E8-26AD1B28B20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76" name="Text Box 3">
          <a:extLst>
            <a:ext uri="{FF2B5EF4-FFF2-40B4-BE49-F238E27FC236}">
              <a16:creationId xmlns:a16="http://schemas.microsoft.com/office/drawing/2014/main" id="{F2E96DE0-1845-434F-875F-A82947C1973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77" name="Text Box 4">
          <a:extLst>
            <a:ext uri="{FF2B5EF4-FFF2-40B4-BE49-F238E27FC236}">
              <a16:creationId xmlns:a16="http://schemas.microsoft.com/office/drawing/2014/main" id="{93206FC2-4540-47E5-83E5-8A59A797C75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78" name="Text Box 3">
          <a:extLst>
            <a:ext uri="{FF2B5EF4-FFF2-40B4-BE49-F238E27FC236}">
              <a16:creationId xmlns:a16="http://schemas.microsoft.com/office/drawing/2014/main" id="{6E22487C-88A9-4FD8-A017-B6E462CD3F5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79" name="Text Box 4">
          <a:extLst>
            <a:ext uri="{FF2B5EF4-FFF2-40B4-BE49-F238E27FC236}">
              <a16:creationId xmlns:a16="http://schemas.microsoft.com/office/drawing/2014/main" id="{0A636094-0404-4E10-ADCA-5F038685F65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580" name="Text Box 3">
          <a:extLst>
            <a:ext uri="{FF2B5EF4-FFF2-40B4-BE49-F238E27FC236}">
              <a16:creationId xmlns:a16="http://schemas.microsoft.com/office/drawing/2014/main" id="{199AEE8A-F83F-4ED1-A82D-D01AD596748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581" name="Text Box 4">
          <a:extLst>
            <a:ext uri="{FF2B5EF4-FFF2-40B4-BE49-F238E27FC236}">
              <a16:creationId xmlns:a16="http://schemas.microsoft.com/office/drawing/2014/main" id="{846CA5E6-202F-46A8-AFB8-3C64295BA5CD}"/>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82" name="Text Box 3">
          <a:extLst>
            <a:ext uri="{FF2B5EF4-FFF2-40B4-BE49-F238E27FC236}">
              <a16:creationId xmlns:a16="http://schemas.microsoft.com/office/drawing/2014/main" id="{6C5EB9C5-C623-4FC7-B7F1-CC220FE856A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83" name="Text Box 4">
          <a:extLst>
            <a:ext uri="{FF2B5EF4-FFF2-40B4-BE49-F238E27FC236}">
              <a16:creationId xmlns:a16="http://schemas.microsoft.com/office/drawing/2014/main" id="{464308A8-17C3-4DE0-B617-E01FFB29A7D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84" name="Text Box 3">
          <a:extLst>
            <a:ext uri="{FF2B5EF4-FFF2-40B4-BE49-F238E27FC236}">
              <a16:creationId xmlns:a16="http://schemas.microsoft.com/office/drawing/2014/main" id="{30B53CF5-1993-4C06-95C4-F79C7F26377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85" name="Text Box 4">
          <a:extLst>
            <a:ext uri="{FF2B5EF4-FFF2-40B4-BE49-F238E27FC236}">
              <a16:creationId xmlns:a16="http://schemas.microsoft.com/office/drawing/2014/main" id="{11A0307A-7914-4C10-814E-C71C67F7BE5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86" name="Text Box 3">
          <a:extLst>
            <a:ext uri="{FF2B5EF4-FFF2-40B4-BE49-F238E27FC236}">
              <a16:creationId xmlns:a16="http://schemas.microsoft.com/office/drawing/2014/main" id="{AC8C98C6-9CCC-444D-BC3D-FA42D5E7B34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87" name="Text Box 4">
          <a:extLst>
            <a:ext uri="{FF2B5EF4-FFF2-40B4-BE49-F238E27FC236}">
              <a16:creationId xmlns:a16="http://schemas.microsoft.com/office/drawing/2014/main" id="{D9825D06-EA9C-4CF3-AC5B-899E9D5D509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588" name="Text Box 3">
          <a:extLst>
            <a:ext uri="{FF2B5EF4-FFF2-40B4-BE49-F238E27FC236}">
              <a16:creationId xmlns:a16="http://schemas.microsoft.com/office/drawing/2014/main" id="{0099FE53-FC92-4FAD-A9BB-F87AD97ACFD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589" name="Text Box 4">
          <a:extLst>
            <a:ext uri="{FF2B5EF4-FFF2-40B4-BE49-F238E27FC236}">
              <a16:creationId xmlns:a16="http://schemas.microsoft.com/office/drawing/2014/main" id="{D7A36A4D-81E2-4EBE-8B41-E2494FDACC78}"/>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90" name="Text Box 3">
          <a:extLst>
            <a:ext uri="{FF2B5EF4-FFF2-40B4-BE49-F238E27FC236}">
              <a16:creationId xmlns:a16="http://schemas.microsoft.com/office/drawing/2014/main" id="{AFAC4B3B-A912-46CC-BD56-755043689CE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91" name="Text Box 4">
          <a:extLst>
            <a:ext uri="{FF2B5EF4-FFF2-40B4-BE49-F238E27FC236}">
              <a16:creationId xmlns:a16="http://schemas.microsoft.com/office/drawing/2014/main" id="{8D63F26A-ABE4-44A1-90A8-5BD9D4C848A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92" name="Text Box 3">
          <a:extLst>
            <a:ext uri="{FF2B5EF4-FFF2-40B4-BE49-F238E27FC236}">
              <a16:creationId xmlns:a16="http://schemas.microsoft.com/office/drawing/2014/main" id="{9DDAD556-1945-4233-840A-282F8006D2E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93" name="Text Box 4">
          <a:extLst>
            <a:ext uri="{FF2B5EF4-FFF2-40B4-BE49-F238E27FC236}">
              <a16:creationId xmlns:a16="http://schemas.microsoft.com/office/drawing/2014/main" id="{BE23DAC5-8084-4D99-9EA6-FEB6488D64D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94" name="Text Box 3">
          <a:extLst>
            <a:ext uri="{FF2B5EF4-FFF2-40B4-BE49-F238E27FC236}">
              <a16:creationId xmlns:a16="http://schemas.microsoft.com/office/drawing/2014/main" id="{F55F0C67-8509-488D-A2C4-BFC833ECAF6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95" name="Text Box 4">
          <a:extLst>
            <a:ext uri="{FF2B5EF4-FFF2-40B4-BE49-F238E27FC236}">
              <a16:creationId xmlns:a16="http://schemas.microsoft.com/office/drawing/2014/main" id="{AADAE322-4A80-4ABB-8F3D-C1DDDA63A7D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96" name="Text Box 3">
          <a:extLst>
            <a:ext uri="{FF2B5EF4-FFF2-40B4-BE49-F238E27FC236}">
              <a16:creationId xmlns:a16="http://schemas.microsoft.com/office/drawing/2014/main" id="{0064BBD6-F123-45AA-8125-3D2015B6218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97" name="Text Box 4">
          <a:extLst>
            <a:ext uri="{FF2B5EF4-FFF2-40B4-BE49-F238E27FC236}">
              <a16:creationId xmlns:a16="http://schemas.microsoft.com/office/drawing/2014/main" id="{0A538EF8-584B-47AA-B1F8-F9CA80984D4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598" name="Text Box 3">
          <a:extLst>
            <a:ext uri="{FF2B5EF4-FFF2-40B4-BE49-F238E27FC236}">
              <a16:creationId xmlns:a16="http://schemas.microsoft.com/office/drawing/2014/main" id="{E6263B70-BAF6-4465-A66D-3547C3C1C15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599" name="Text Box 4">
          <a:extLst>
            <a:ext uri="{FF2B5EF4-FFF2-40B4-BE49-F238E27FC236}">
              <a16:creationId xmlns:a16="http://schemas.microsoft.com/office/drawing/2014/main" id="{9AE9A8B1-35CC-48C6-833E-A4CDB7115A0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00" name="Text Box 3">
          <a:extLst>
            <a:ext uri="{FF2B5EF4-FFF2-40B4-BE49-F238E27FC236}">
              <a16:creationId xmlns:a16="http://schemas.microsoft.com/office/drawing/2014/main" id="{5E5F3050-3F7E-46EB-A11A-03DEE57C174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01" name="Text Box 4">
          <a:extLst>
            <a:ext uri="{FF2B5EF4-FFF2-40B4-BE49-F238E27FC236}">
              <a16:creationId xmlns:a16="http://schemas.microsoft.com/office/drawing/2014/main" id="{1ACE08B3-F964-46E5-AD98-37F41A8A2E2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02" name="Text Box 3">
          <a:extLst>
            <a:ext uri="{FF2B5EF4-FFF2-40B4-BE49-F238E27FC236}">
              <a16:creationId xmlns:a16="http://schemas.microsoft.com/office/drawing/2014/main" id="{8C849110-B2D8-4D8D-AAE2-973FE413089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03" name="Text Box 4">
          <a:extLst>
            <a:ext uri="{FF2B5EF4-FFF2-40B4-BE49-F238E27FC236}">
              <a16:creationId xmlns:a16="http://schemas.microsoft.com/office/drawing/2014/main" id="{059E4FA2-CCD3-4FE6-9178-A15CA0143D1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04" name="Text Box 3">
          <a:extLst>
            <a:ext uri="{FF2B5EF4-FFF2-40B4-BE49-F238E27FC236}">
              <a16:creationId xmlns:a16="http://schemas.microsoft.com/office/drawing/2014/main" id="{E7FBA10D-5BAB-4F7F-9D55-48BAD15FE0B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05" name="Text Box 4">
          <a:extLst>
            <a:ext uri="{FF2B5EF4-FFF2-40B4-BE49-F238E27FC236}">
              <a16:creationId xmlns:a16="http://schemas.microsoft.com/office/drawing/2014/main" id="{B904F4F8-8259-484C-887D-2759A5E819D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06" name="Text Box 3">
          <a:extLst>
            <a:ext uri="{FF2B5EF4-FFF2-40B4-BE49-F238E27FC236}">
              <a16:creationId xmlns:a16="http://schemas.microsoft.com/office/drawing/2014/main" id="{8E96B9D1-CDA6-4B4E-95F0-641BECAF53D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07" name="Text Box 4">
          <a:extLst>
            <a:ext uri="{FF2B5EF4-FFF2-40B4-BE49-F238E27FC236}">
              <a16:creationId xmlns:a16="http://schemas.microsoft.com/office/drawing/2014/main" id="{5BB26FD1-5DF8-4151-8DCE-6B8C9BEE360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08" name="Text Box 3">
          <a:extLst>
            <a:ext uri="{FF2B5EF4-FFF2-40B4-BE49-F238E27FC236}">
              <a16:creationId xmlns:a16="http://schemas.microsoft.com/office/drawing/2014/main" id="{72928A1E-1D9E-4081-8740-F95D2427C60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09" name="Text Box 4">
          <a:extLst>
            <a:ext uri="{FF2B5EF4-FFF2-40B4-BE49-F238E27FC236}">
              <a16:creationId xmlns:a16="http://schemas.microsoft.com/office/drawing/2014/main" id="{087792F1-38E5-40AF-AB10-2CE414A42EE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610" name="Text Box 3">
          <a:extLst>
            <a:ext uri="{FF2B5EF4-FFF2-40B4-BE49-F238E27FC236}">
              <a16:creationId xmlns:a16="http://schemas.microsoft.com/office/drawing/2014/main" id="{E27BCEE2-3B3A-407B-A9B2-289E53E4E07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611" name="Text Box 4">
          <a:extLst>
            <a:ext uri="{FF2B5EF4-FFF2-40B4-BE49-F238E27FC236}">
              <a16:creationId xmlns:a16="http://schemas.microsoft.com/office/drawing/2014/main" id="{E5FDE1BE-B230-4471-BCBA-870D94D13CC9}"/>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12" name="Text Box 3">
          <a:extLst>
            <a:ext uri="{FF2B5EF4-FFF2-40B4-BE49-F238E27FC236}">
              <a16:creationId xmlns:a16="http://schemas.microsoft.com/office/drawing/2014/main" id="{8807E949-BFF5-4561-B813-54D2128B41E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13" name="Text Box 4">
          <a:extLst>
            <a:ext uri="{FF2B5EF4-FFF2-40B4-BE49-F238E27FC236}">
              <a16:creationId xmlns:a16="http://schemas.microsoft.com/office/drawing/2014/main" id="{0EBCDB8A-BA19-4682-AC54-6CD67FF23C6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14" name="Text Box 3">
          <a:extLst>
            <a:ext uri="{FF2B5EF4-FFF2-40B4-BE49-F238E27FC236}">
              <a16:creationId xmlns:a16="http://schemas.microsoft.com/office/drawing/2014/main" id="{25558B5E-93C5-4C78-89BD-2F558B1091A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15" name="Text Box 4">
          <a:extLst>
            <a:ext uri="{FF2B5EF4-FFF2-40B4-BE49-F238E27FC236}">
              <a16:creationId xmlns:a16="http://schemas.microsoft.com/office/drawing/2014/main" id="{422322CA-5C08-4C9B-A8F0-F58C985E202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16" name="Text Box 3">
          <a:extLst>
            <a:ext uri="{FF2B5EF4-FFF2-40B4-BE49-F238E27FC236}">
              <a16:creationId xmlns:a16="http://schemas.microsoft.com/office/drawing/2014/main" id="{BA00867C-31E9-433C-8A41-AEA2C2106A5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17" name="Text Box 4">
          <a:extLst>
            <a:ext uri="{FF2B5EF4-FFF2-40B4-BE49-F238E27FC236}">
              <a16:creationId xmlns:a16="http://schemas.microsoft.com/office/drawing/2014/main" id="{8E55B0F1-3E47-4920-BBD6-350095A4791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18" name="Text Box 3">
          <a:extLst>
            <a:ext uri="{FF2B5EF4-FFF2-40B4-BE49-F238E27FC236}">
              <a16:creationId xmlns:a16="http://schemas.microsoft.com/office/drawing/2014/main" id="{8E477569-2B83-480C-8973-C25A52BBFF6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19" name="Text Box 4">
          <a:extLst>
            <a:ext uri="{FF2B5EF4-FFF2-40B4-BE49-F238E27FC236}">
              <a16:creationId xmlns:a16="http://schemas.microsoft.com/office/drawing/2014/main" id="{A2AE4A02-8A67-4393-8D13-64EB23E19A6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20" name="Text Box 3">
          <a:extLst>
            <a:ext uri="{FF2B5EF4-FFF2-40B4-BE49-F238E27FC236}">
              <a16:creationId xmlns:a16="http://schemas.microsoft.com/office/drawing/2014/main" id="{5AD24E2E-F6A6-4886-92D5-809482EF5B9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21" name="Text Box 4">
          <a:extLst>
            <a:ext uri="{FF2B5EF4-FFF2-40B4-BE49-F238E27FC236}">
              <a16:creationId xmlns:a16="http://schemas.microsoft.com/office/drawing/2014/main" id="{949FE480-E5EB-4FBF-8378-E66C0FAB726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22" name="Text Box 3">
          <a:extLst>
            <a:ext uri="{FF2B5EF4-FFF2-40B4-BE49-F238E27FC236}">
              <a16:creationId xmlns:a16="http://schemas.microsoft.com/office/drawing/2014/main" id="{07ECC9B4-16D6-48AD-A045-86C82477B43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23" name="Text Box 4">
          <a:extLst>
            <a:ext uri="{FF2B5EF4-FFF2-40B4-BE49-F238E27FC236}">
              <a16:creationId xmlns:a16="http://schemas.microsoft.com/office/drawing/2014/main" id="{7B3480EB-2964-4A47-AA98-B9E0F5E949C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624" name="Text Box 3">
          <a:extLst>
            <a:ext uri="{FF2B5EF4-FFF2-40B4-BE49-F238E27FC236}">
              <a16:creationId xmlns:a16="http://schemas.microsoft.com/office/drawing/2014/main" id="{378ED818-5B39-4005-8FC1-C62F451A18EC}"/>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625" name="Text Box 3">
          <a:extLst>
            <a:ext uri="{FF2B5EF4-FFF2-40B4-BE49-F238E27FC236}">
              <a16:creationId xmlns:a16="http://schemas.microsoft.com/office/drawing/2014/main" id="{EFE9D698-FE17-468B-B915-A256F029D935}"/>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626" name="Text Box 4">
          <a:extLst>
            <a:ext uri="{FF2B5EF4-FFF2-40B4-BE49-F238E27FC236}">
              <a16:creationId xmlns:a16="http://schemas.microsoft.com/office/drawing/2014/main" id="{B1BC6695-E0B9-4CB7-9378-AD392369C469}"/>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627" name="Text Box 3">
          <a:extLst>
            <a:ext uri="{FF2B5EF4-FFF2-40B4-BE49-F238E27FC236}">
              <a16:creationId xmlns:a16="http://schemas.microsoft.com/office/drawing/2014/main" id="{6223C4DA-3B1B-404C-A819-7A019D79706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628" name="Text Box 4">
          <a:extLst>
            <a:ext uri="{FF2B5EF4-FFF2-40B4-BE49-F238E27FC236}">
              <a16:creationId xmlns:a16="http://schemas.microsoft.com/office/drawing/2014/main" id="{F0A3111F-827C-43AA-8EC9-F5A0978F1A8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629" name="Text Box 3">
          <a:extLst>
            <a:ext uri="{FF2B5EF4-FFF2-40B4-BE49-F238E27FC236}">
              <a16:creationId xmlns:a16="http://schemas.microsoft.com/office/drawing/2014/main" id="{F860EA26-89AA-4AB7-A8B9-C312F8F640F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630" name="Text Box 4">
          <a:extLst>
            <a:ext uri="{FF2B5EF4-FFF2-40B4-BE49-F238E27FC236}">
              <a16:creationId xmlns:a16="http://schemas.microsoft.com/office/drawing/2014/main" id="{3E0EEC47-FD16-4B45-80F8-68CA7BDADBED}"/>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31" name="Text Box 3">
          <a:extLst>
            <a:ext uri="{FF2B5EF4-FFF2-40B4-BE49-F238E27FC236}">
              <a16:creationId xmlns:a16="http://schemas.microsoft.com/office/drawing/2014/main" id="{52560B55-70DA-41D3-8594-7571B28F8A7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32" name="Text Box 4">
          <a:extLst>
            <a:ext uri="{FF2B5EF4-FFF2-40B4-BE49-F238E27FC236}">
              <a16:creationId xmlns:a16="http://schemas.microsoft.com/office/drawing/2014/main" id="{46EC86D2-5CC7-4413-86F2-D38D9072650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633" name="Text Box 3">
          <a:extLst>
            <a:ext uri="{FF2B5EF4-FFF2-40B4-BE49-F238E27FC236}">
              <a16:creationId xmlns:a16="http://schemas.microsoft.com/office/drawing/2014/main" id="{96952AA7-BAFA-4F04-95BB-30ABF989BFB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634" name="Text Box 4">
          <a:extLst>
            <a:ext uri="{FF2B5EF4-FFF2-40B4-BE49-F238E27FC236}">
              <a16:creationId xmlns:a16="http://schemas.microsoft.com/office/drawing/2014/main" id="{7D38AD3D-AB1E-44D1-B26D-965C15F1BE30}"/>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35" name="Text Box 3">
          <a:extLst>
            <a:ext uri="{FF2B5EF4-FFF2-40B4-BE49-F238E27FC236}">
              <a16:creationId xmlns:a16="http://schemas.microsoft.com/office/drawing/2014/main" id="{861A02C3-8CD4-46F4-82EB-77496E28F8C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36" name="Text Box 4">
          <a:extLst>
            <a:ext uri="{FF2B5EF4-FFF2-40B4-BE49-F238E27FC236}">
              <a16:creationId xmlns:a16="http://schemas.microsoft.com/office/drawing/2014/main" id="{7B47ED2A-4D2C-4F60-8CA2-1729E56D217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37" name="Text Box 3">
          <a:extLst>
            <a:ext uri="{FF2B5EF4-FFF2-40B4-BE49-F238E27FC236}">
              <a16:creationId xmlns:a16="http://schemas.microsoft.com/office/drawing/2014/main" id="{794FF66A-597C-42EE-BFD5-A78FDA56C2B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38" name="Text Box 4">
          <a:extLst>
            <a:ext uri="{FF2B5EF4-FFF2-40B4-BE49-F238E27FC236}">
              <a16:creationId xmlns:a16="http://schemas.microsoft.com/office/drawing/2014/main" id="{C96633F9-E1FA-4B66-9EC4-47B4C09CB53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639" name="Text Box 3">
          <a:extLst>
            <a:ext uri="{FF2B5EF4-FFF2-40B4-BE49-F238E27FC236}">
              <a16:creationId xmlns:a16="http://schemas.microsoft.com/office/drawing/2014/main" id="{89930655-EEF4-4BA4-ADCA-7DA96890305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640" name="Text Box 4">
          <a:extLst>
            <a:ext uri="{FF2B5EF4-FFF2-40B4-BE49-F238E27FC236}">
              <a16:creationId xmlns:a16="http://schemas.microsoft.com/office/drawing/2014/main" id="{BF876FC6-FCB1-454D-AEC2-5824AC6EF76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41" name="Text Box 3">
          <a:extLst>
            <a:ext uri="{FF2B5EF4-FFF2-40B4-BE49-F238E27FC236}">
              <a16:creationId xmlns:a16="http://schemas.microsoft.com/office/drawing/2014/main" id="{970594DF-E5D5-449B-9C35-C130365589A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42" name="Text Box 4">
          <a:extLst>
            <a:ext uri="{FF2B5EF4-FFF2-40B4-BE49-F238E27FC236}">
              <a16:creationId xmlns:a16="http://schemas.microsoft.com/office/drawing/2014/main" id="{2F76B6D0-8063-4445-9060-1F1202E3BC3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43" name="Text Box 3">
          <a:extLst>
            <a:ext uri="{FF2B5EF4-FFF2-40B4-BE49-F238E27FC236}">
              <a16:creationId xmlns:a16="http://schemas.microsoft.com/office/drawing/2014/main" id="{FDEAC388-6DFC-432D-840B-B945EBE2885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44" name="Text Box 4">
          <a:extLst>
            <a:ext uri="{FF2B5EF4-FFF2-40B4-BE49-F238E27FC236}">
              <a16:creationId xmlns:a16="http://schemas.microsoft.com/office/drawing/2014/main" id="{14D3CD75-37BF-41F7-B50E-D1CB43B9136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45" name="Text Box 3">
          <a:extLst>
            <a:ext uri="{FF2B5EF4-FFF2-40B4-BE49-F238E27FC236}">
              <a16:creationId xmlns:a16="http://schemas.microsoft.com/office/drawing/2014/main" id="{5E17BE2E-EAB7-4A26-B91B-EAB0B0F70EF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46" name="Text Box 4">
          <a:extLst>
            <a:ext uri="{FF2B5EF4-FFF2-40B4-BE49-F238E27FC236}">
              <a16:creationId xmlns:a16="http://schemas.microsoft.com/office/drawing/2014/main" id="{D8F1992B-F9F3-4074-93D4-1F67049EA17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647" name="Text Box 3">
          <a:extLst>
            <a:ext uri="{FF2B5EF4-FFF2-40B4-BE49-F238E27FC236}">
              <a16:creationId xmlns:a16="http://schemas.microsoft.com/office/drawing/2014/main" id="{81E086A0-AD96-4282-BC0D-4DCCC46C68E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648" name="Text Box 4">
          <a:extLst>
            <a:ext uri="{FF2B5EF4-FFF2-40B4-BE49-F238E27FC236}">
              <a16:creationId xmlns:a16="http://schemas.microsoft.com/office/drawing/2014/main" id="{BAAEA76E-503F-40FB-96CD-7C4E3F7512A2}"/>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49" name="Text Box 3">
          <a:extLst>
            <a:ext uri="{FF2B5EF4-FFF2-40B4-BE49-F238E27FC236}">
              <a16:creationId xmlns:a16="http://schemas.microsoft.com/office/drawing/2014/main" id="{75C9F94D-D194-496B-B178-D1368FAB24B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50" name="Text Box 4">
          <a:extLst>
            <a:ext uri="{FF2B5EF4-FFF2-40B4-BE49-F238E27FC236}">
              <a16:creationId xmlns:a16="http://schemas.microsoft.com/office/drawing/2014/main" id="{36E9E54E-0B35-4497-AA82-9D5049245D6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51" name="Text Box 3">
          <a:extLst>
            <a:ext uri="{FF2B5EF4-FFF2-40B4-BE49-F238E27FC236}">
              <a16:creationId xmlns:a16="http://schemas.microsoft.com/office/drawing/2014/main" id="{CD77DC00-9E67-45C0-A165-8D8FB429384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52" name="Text Box 4">
          <a:extLst>
            <a:ext uri="{FF2B5EF4-FFF2-40B4-BE49-F238E27FC236}">
              <a16:creationId xmlns:a16="http://schemas.microsoft.com/office/drawing/2014/main" id="{E6AD2779-2698-4074-B718-EE90266BD18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53" name="Text Box 3">
          <a:extLst>
            <a:ext uri="{FF2B5EF4-FFF2-40B4-BE49-F238E27FC236}">
              <a16:creationId xmlns:a16="http://schemas.microsoft.com/office/drawing/2014/main" id="{D117724B-507A-4402-B4F6-3A89622D7C2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54" name="Text Box 4">
          <a:extLst>
            <a:ext uri="{FF2B5EF4-FFF2-40B4-BE49-F238E27FC236}">
              <a16:creationId xmlns:a16="http://schemas.microsoft.com/office/drawing/2014/main" id="{7FDF4855-05A9-4CB6-BC83-CB8B3C9491D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55" name="Text Box 3">
          <a:extLst>
            <a:ext uri="{FF2B5EF4-FFF2-40B4-BE49-F238E27FC236}">
              <a16:creationId xmlns:a16="http://schemas.microsoft.com/office/drawing/2014/main" id="{0C5DC30B-6F12-48AB-98B6-4ABF077607F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56" name="Text Box 4">
          <a:extLst>
            <a:ext uri="{FF2B5EF4-FFF2-40B4-BE49-F238E27FC236}">
              <a16:creationId xmlns:a16="http://schemas.microsoft.com/office/drawing/2014/main" id="{39FB7816-DF76-43B7-BA11-BFE13D7273D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657" name="Text Box 3">
          <a:extLst>
            <a:ext uri="{FF2B5EF4-FFF2-40B4-BE49-F238E27FC236}">
              <a16:creationId xmlns:a16="http://schemas.microsoft.com/office/drawing/2014/main" id="{260BAC63-DB5B-4226-AF0E-25114B6423E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658" name="Text Box 4">
          <a:extLst>
            <a:ext uri="{FF2B5EF4-FFF2-40B4-BE49-F238E27FC236}">
              <a16:creationId xmlns:a16="http://schemas.microsoft.com/office/drawing/2014/main" id="{71A2EF66-1F6E-4571-9C85-F23CA95584F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59" name="Text Box 3">
          <a:extLst>
            <a:ext uri="{FF2B5EF4-FFF2-40B4-BE49-F238E27FC236}">
              <a16:creationId xmlns:a16="http://schemas.microsoft.com/office/drawing/2014/main" id="{B3ABE49C-62EF-4D14-84D2-5EB2081F91A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60" name="Text Box 4">
          <a:extLst>
            <a:ext uri="{FF2B5EF4-FFF2-40B4-BE49-F238E27FC236}">
              <a16:creationId xmlns:a16="http://schemas.microsoft.com/office/drawing/2014/main" id="{BB475511-AF76-4CF8-9287-F75D9A6BC60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61" name="Text Box 3">
          <a:extLst>
            <a:ext uri="{FF2B5EF4-FFF2-40B4-BE49-F238E27FC236}">
              <a16:creationId xmlns:a16="http://schemas.microsoft.com/office/drawing/2014/main" id="{6D4C7E4C-E79A-42FE-BEC5-141586E3F4C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62" name="Text Box 4">
          <a:extLst>
            <a:ext uri="{FF2B5EF4-FFF2-40B4-BE49-F238E27FC236}">
              <a16:creationId xmlns:a16="http://schemas.microsoft.com/office/drawing/2014/main" id="{9A0AC960-3C97-4D96-8974-2D4017D48FD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63" name="Text Box 3">
          <a:extLst>
            <a:ext uri="{FF2B5EF4-FFF2-40B4-BE49-F238E27FC236}">
              <a16:creationId xmlns:a16="http://schemas.microsoft.com/office/drawing/2014/main" id="{C7855F05-2F97-4597-A511-CC193305B01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64" name="Text Box 4">
          <a:extLst>
            <a:ext uri="{FF2B5EF4-FFF2-40B4-BE49-F238E27FC236}">
              <a16:creationId xmlns:a16="http://schemas.microsoft.com/office/drawing/2014/main" id="{1123D490-E45E-45AA-B641-8B6358CCCE7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65" name="Text Box 3">
          <a:extLst>
            <a:ext uri="{FF2B5EF4-FFF2-40B4-BE49-F238E27FC236}">
              <a16:creationId xmlns:a16="http://schemas.microsoft.com/office/drawing/2014/main" id="{119C4FAF-46DC-4F18-9E59-8E980E4CE6C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66" name="Text Box 4">
          <a:extLst>
            <a:ext uri="{FF2B5EF4-FFF2-40B4-BE49-F238E27FC236}">
              <a16:creationId xmlns:a16="http://schemas.microsoft.com/office/drawing/2014/main" id="{D32FFE93-F1FE-4840-9A06-0D3AEFB74FB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67" name="Text Box 3">
          <a:extLst>
            <a:ext uri="{FF2B5EF4-FFF2-40B4-BE49-F238E27FC236}">
              <a16:creationId xmlns:a16="http://schemas.microsoft.com/office/drawing/2014/main" id="{2786802C-E077-4757-A610-A01BAE9D649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68" name="Text Box 4">
          <a:extLst>
            <a:ext uri="{FF2B5EF4-FFF2-40B4-BE49-F238E27FC236}">
              <a16:creationId xmlns:a16="http://schemas.microsoft.com/office/drawing/2014/main" id="{BE2352AE-5DC6-4EDA-B133-48C2ACB0D37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669" name="Text Box 3">
          <a:extLst>
            <a:ext uri="{FF2B5EF4-FFF2-40B4-BE49-F238E27FC236}">
              <a16:creationId xmlns:a16="http://schemas.microsoft.com/office/drawing/2014/main" id="{86A2D182-CFBE-4118-8910-495DFF45742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670" name="Text Box 4">
          <a:extLst>
            <a:ext uri="{FF2B5EF4-FFF2-40B4-BE49-F238E27FC236}">
              <a16:creationId xmlns:a16="http://schemas.microsoft.com/office/drawing/2014/main" id="{8C7B2C2E-7987-4202-9360-185CF1C8F1A0}"/>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71" name="Text Box 3">
          <a:extLst>
            <a:ext uri="{FF2B5EF4-FFF2-40B4-BE49-F238E27FC236}">
              <a16:creationId xmlns:a16="http://schemas.microsoft.com/office/drawing/2014/main" id="{BF509805-832D-4889-A6AC-8B59C2485E0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72" name="Text Box 4">
          <a:extLst>
            <a:ext uri="{FF2B5EF4-FFF2-40B4-BE49-F238E27FC236}">
              <a16:creationId xmlns:a16="http://schemas.microsoft.com/office/drawing/2014/main" id="{153190BD-7973-46E8-8A3E-BBDACB67FB1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73" name="Text Box 3">
          <a:extLst>
            <a:ext uri="{FF2B5EF4-FFF2-40B4-BE49-F238E27FC236}">
              <a16:creationId xmlns:a16="http://schemas.microsoft.com/office/drawing/2014/main" id="{A4DD9715-A91F-4B27-952A-A063CA7FB06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74" name="Text Box 4">
          <a:extLst>
            <a:ext uri="{FF2B5EF4-FFF2-40B4-BE49-F238E27FC236}">
              <a16:creationId xmlns:a16="http://schemas.microsoft.com/office/drawing/2014/main" id="{EB4610E1-DACD-48A0-9014-1D209F4C906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75" name="Text Box 3">
          <a:extLst>
            <a:ext uri="{FF2B5EF4-FFF2-40B4-BE49-F238E27FC236}">
              <a16:creationId xmlns:a16="http://schemas.microsoft.com/office/drawing/2014/main" id="{51167034-B5DB-4D80-ABBD-1F4DA741B6D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76" name="Text Box 4">
          <a:extLst>
            <a:ext uri="{FF2B5EF4-FFF2-40B4-BE49-F238E27FC236}">
              <a16:creationId xmlns:a16="http://schemas.microsoft.com/office/drawing/2014/main" id="{04F2466B-445C-4977-AAC4-41B6EBA6BC3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77" name="Text Box 3">
          <a:extLst>
            <a:ext uri="{FF2B5EF4-FFF2-40B4-BE49-F238E27FC236}">
              <a16:creationId xmlns:a16="http://schemas.microsoft.com/office/drawing/2014/main" id="{FF7885D4-CEBB-41EF-B3F5-B89AD5B8A1C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78" name="Text Box 4">
          <a:extLst>
            <a:ext uri="{FF2B5EF4-FFF2-40B4-BE49-F238E27FC236}">
              <a16:creationId xmlns:a16="http://schemas.microsoft.com/office/drawing/2014/main" id="{737C32B8-8EA3-463F-B799-9FA3A673FB6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79" name="Text Box 3">
          <a:extLst>
            <a:ext uri="{FF2B5EF4-FFF2-40B4-BE49-F238E27FC236}">
              <a16:creationId xmlns:a16="http://schemas.microsoft.com/office/drawing/2014/main" id="{79476BC4-8A62-4264-91F5-2593EAA8A1A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80" name="Text Box 4">
          <a:extLst>
            <a:ext uri="{FF2B5EF4-FFF2-40B4-BE49-F238E27FC236}">
              <a16:creationId xmlns:a16="http://schemas.microsoft.com/office/drawing/2014/main" id="{785B77AB-1728-4ABB-9EEF-4E271D87D62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81" name="Text Box 3">
          <a:extLst>
            <a:ext uri="{FF2B5EF4-FFF2-40B4-BE49-F238E27FC236}">
              <a16:creationId xmlns:a16="http://schemas.microsoft.com/office/drawing/2014/main" id="{C00EF1B8-5716-40B8-9F58-658D08C8EDB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82" name="Text Box 4">
          <a:extLst>
            <a:ext uri="{FF2B5EF4-FFF2-40B4-BE49-F238E27FC236}">
              <a16:creationId xmlns:a16="http://schemas.microsoft.com/office/drawing/2014/main" id="{84A73D64-4D45-49C4-90ED-25889D47438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683" name="Text Box 3">
          <a:extLst>
            <a:ext uri="{FF2B5EF4-FFF2-40B4-BE49-F238E27FC236}">
              <a16:creationId xmlns:a16="http://schemas.microsoft.com/office/drawing/2014/main" id="{9028BB81-D770-49B7-8900-4A83624C4DD9}"/>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684" name="Text Box 3">
          <a:extLst>
            <a:ext uri="{FF2B5EF4-FFF2-40B4-BE49-F238E27FC236}">
              <a16:creationId xmlns:a16="http://schemas.microsoft.com/office/drawing/2014/main" id="{EBCFEE04-543F-483D-837A-A7C573706BE7}"/>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685" name="Text Box 4">
          <a:extLst>
            <a:ext uri="{FF2B5EF4-FFF2-40B4-BE49-F238E27FC236}">
              <a16:creationId xmlns:a16="http://schemas.microsoft.com/office/drawing/2014/main" id="{3EE84395-DF0F-4DFB-867F-3E402000E960}"/>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86" name="Text Box 3">
          <a:extLst>
            <a:ext uri="{FF2B5EF4-FFF2-40B4-BE49-F238E27FC236}">
              <a16:creationId xmlns:a16="http://schemas.microsoft.com/office/drawing/2014/main" id="{7A4B0D92-9A33-44FD-9277-D2C4DDC0F10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87" name="Text Box 4">
          <a:extLst>
            <a:ext uri="{FF2B5EF4-FFF2-40B4-BE49-F238E27FC236}">
              <a16:creationId xmlns:a16="http://schemas.microsoft.com/office/drawing/2014/main" id="{DF2EAF79-A285-4F27-932E-C7869CECFDB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88" name="Text Box 3">
          <a:extLst>
            <a:ext uri="{FF2B5EF4-FFF2-40B4-BE49-F238E27FC236}">
              <a16:creationId xmlns:a16="http://schemas.microsoft.com/office/drawing/2014/main" id="{9000174D-CBDD-4900-89FE-3FD158457F5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89" name="Text Box 4">
          <a:extLst>
            <a:ext uri="{FF2B5EF4-FFF2-40B4-BE49-F238E27FC236}">
              <a16:creationId xmlns:a16="http://schemas.microsoft.com/office/drawing/2014/main" id="{A6630F29-D240-4CDC-B73E-7919A220EA4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90" name="Text Box 3">
          <a:extLst>
            <a:ext uri="{FF2B5EF4-FFF2-40B4-BE49-F238E27FC236}">
              <a16:creationId xmlns:a16="http://schemas.microsoft.com/office/drawing/2014/main" id="{E8DB6E44-BA49-468F-BE70-A729F8DEF0A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91" name="Text Box 4">
          <a:extLst>
            <a:ext uri="{FF2B5EF4-FFF2-40B4-BE49-F238E27FC236}">
              <a16:creationId xmlns:a16="http://schemas.microsoft.com/office/drawing/2014/main" id="{B45314C2-323B-4788-AA9D-E281CF55CAD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92" name="Text Box 3">
          <a:extLst>
            <a:ext uri="{FF2B5EF4-FFF2-40B4-BE49-F238E27FC236}">
              <a16:creationId xmlns:a16="http://schemas.microsoft.com/office/drawing/2014/main" id="{FA6A19F2-E6DC-4FA8-9406-1E3D0F72E01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93" name="Text Box 4">
          <a:extLst>
            <a:ext uri="{FF2B5EF4-FFF2-40B4-BE49-F238E27FC236}">
              <a16:creationId xmlns:a16="http://schemas.microsoft.com/office/drawing/2014/main" id="{0D382E93-AAD2-4B7F-A827-0C73E9B9EE4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94" name="Text Box 3">
          <a:extLst>
            <a:ext uri="{FF2B5EF4-FFF2-40B4-BE49-F238E27FC236}">
              <a16:creationId xmlns:a16="http://schemas.microsoft.com/office/drawing/2014/main" id="{F26E6577-414A-4F35-B667-7334261C678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95" name="Text Box 4">
          <a:extLst>
            <a:ext uri="{FF2B5EF4-FFF2-40B4-BE49-F238E27FC236}">
              <a16:creationId xmlns:a16="http://schemas.microsoft.com/office/drawing/2014/main" id="{F7D1B993-A90D-4544-9374-5A3F8ABA3A8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96" name="Text Box 3">
          <a:extLst>
            <a:ext uri="{FF2B5EF4-FFF2-40B4-BE49-F238E27FC236}">
              <a16:creationId xmlns:a16="http://schemas.microsoft.com/office/drawing/2014/main" id="{5DC87626-0961-49BE-8098-5CCB6977C3E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97" name="Text Box 4">
          <a:extLst>
            <a:ext uri="{FF2B5EF4-FFF2-40B4-BE49-F238E27FC236}">
              <a16:creationId xmlns:a16="http://schemas.microsoft.com/office/drawing/2014/main" id="{127BE720-2CFA-4295-961E-8302AAF103C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698" name="Text Box 3">
          <a:extLst>
            <a:ext uri="{FF2B5EF4-FFF2-40B4-BE49-F238E27FC236}">
              <a16:creationId xmlns:a16="http://schemas.microsoft.com/office/drawing/2014/main" id="{41255E93-B683-4057-8B5E-DBB3ED2A2A5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699" name="Text Box 4">
          <a:extLst>
            <a:ext uri="{FF2B5EF4-FFF2-40B4-BE49-F238E27FC236}">
              <a16:creationId xmlns:a16="http://schemas.microsoft.com/office/drawing/2014/main" id="{AE83C136-2DA4-4D8F-B2CE-6A09EA3B4AF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700" name="Text Box 3">
          <a:extLst>
            <a:ext uri="{FF2B5EF4-FFF2-40B4-BE49-F238E27FC236}">
              <a16:creationId xmlns:a16="http://schemas.microsoft.com/office/drawing/2014/main" id="{4FD4876E-2EE8-4642-B5B3-CC0611E1ACA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701" name="Text Box 3">
          <a:extLst>
            <a:ext uri="{FF2B5EF4-FFF2-40B4-BE49-F238E27FC236}">
              <a16:creationId xmlns:a16="http://schemas.microsoft.com/office/drawing/2014/main" id="{D1756D27-ED47-475B-9916-F2055542129E}"/>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702" name="Text Box 4">
          <a:extLst>
            <a:ext uri="{FF2B5EF4-FFF2-40B4-BE49-F238E27FC236}">
              <a16:creationId xmlns:a16="http://schemas.microsoft.com/office/drawing/2014/main" id="{C0A2AF6B-67D0-4F97-BED3-E60E75FE8A79}"/>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703" name="Text Box 3">
          <a:extLst>
            <a:ext uri="{FF2B5EF4-FFF2-40B4-BE49-F238E27FC236}">
              <a16:creationId xmlns:a16="http://schemas.microsoft.com/office/drawing/2014/main" id="{F2611CD8-CE8C-4528-8DEF-8DA354B05F1C}"/>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704" name="Text Box 4">
          <a:extLst>
            <a:ext uri="{FF2B5EF4-FFF2-40B4-BE49-F238E27FC236}">
              <a16:creationId xmlns:a16="http://schemas.microsoft.com/office/drawing/2014/main" id="{79743C29-86B3-42FB-B40F-1C0786D17FF6}"/>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705" name="Text Box 3">
          <a:extLst>
            <a:ext uri="{FF2B5EF4-FFF2-40B4-BE49-F238E27FC236}">
              <a16:creationId xmlns:a16="http://schemas.microsoft.com/office/drawing/2014/main" id="{E122E13C-909D-43DE-B953-21BA11F5181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706" name="Text Box 4">
          <a:extLst>
            <a:ext uri="{FF2B5EF4-FFF2-40B4-BE49-F238E27FC236}">
              <a16:creationId xmlns:a16="http://schemas.microsoft.com/office/drawing/2014/main" id="{0B06D115-BF5A-4BD2-9F47-21808DBD893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07" name="Text Box 3">
          <a:extLst>
            <a:ext uri="{FF2B5EF4-FFF2-40B4-BE49-F238E27FC236}">
              <a16:creationId xmlns:a16="http://schemas.microsoft.com/office/drawing/2014/main" id="{7E3D0EB8-CC3D-4106-B4D0-E43D2BBAA02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08" name="Text Box 4">
          <a:extLst>
            <a:ext uri="{FF2B5EF4-FFF2-40B4-BE49-F238E27FC236}">
              <a16:creationId xmlns:a16="http://schemas.microsoft.com/office/drawing/2014/main" id="{5FD297CC-84CA-4909-83FD-9AC324A3E99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709" name="Text Box 3">
          <a:extLst>
            <a:ext uri="{FF2B5EF4-FFF2-40B4-BE49-F238E27FC236}">
              <a16:creationId xmlns:a16="http://schemas.microsoft.com/office/drawing/2014/main" id="{35F9EEB9-A450-4958-A18E-A726A374E10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710" name="Text Box 4">
          <a:extLst>
            <a:ext uri="{FF2B5EF4-FFF2-40B4-BE49-F238E27FC236}">
              <a16:creationId xmlns:a16="http://schemas.microsoft.com/office/drawing/2014/main" id="{E1B50853-DB10-4F50-AAA2-E4860B9C2B6B}"/>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11" name="Text Box 3">
          <a:extLst>
            <a:ext uri="{FF2B5EF4-FFF2-40B4-BE49-F238E27FC236}">
              <a16:creationId xmlns:a16="http://schemas.microsoft.com/office/drawing/2014/main" id="{2B80D0CD-BB8B-4D05-808D-3BE11C792E8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12" name="Text Box 4">
          <a:extLst>
            <a:ext uri="{FF2B5EF4-FFF2-40B4-BE49-F238E27FC236}">
              <a16:creationId xmlns:a16="http://schemas.microsoft.com/office/drawing/2014/main" id="{A3860ADB-16E9-4435-8C11-5AE893DD2C7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13" name="Text Box 3">
          <a:extLst>
            <a:ext uri="{FF2B5EF4-FFF2-40B4-BE49-F238E27FC236}">
              <a16:creationId xmlns:a16="http://schemas.microsoft.com/office/drawing/2014/main" id="{1992700D-6A04-4B57-B71B-7EA17B019A4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14" name="Text Box 4">
          <a:extLst>
            <a:ext uri="{FF2B5EF4-FFF2-40B4-BE49-F238E27FC236}">
              <a16:creationId xmlns:a16="http://schemas.microsoft.com/office/drawing/2014/main" id="{BA6FF957-A461-4A08-A813-E5FE7B44107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715" name="Text Box 3">
          <a:extLst>
            <a:ext uri="{FF2B5EF4-FFF2-40B4-BE49-F238E27FC236}">
              <a16:creationId xmlns:a16="http://schemas.microsoft.com/office/drawing/2014/main" id="{E4914183-4BEC-4736-A73C-EAA14790630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716" name="Text Box 4">
          <a:extLst>
            <a:ext uri="{FF2B5EF4-FFF2-40B4-BE49-F238E27FC236}">
              <a16:creationId xmlns:a16="http://schemas.microsoft.com/office/drawing/2014/main" id="{D8B23BCD-2416-40C9-8DA3-F582C5A4B81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17" name="Text Box 3">
          <a:extLst>
            <a:ext uri="{FF2B5EF4-FFF2-40B4-BE49-F238E27FC236}">
              <a16:creationId xmlns:a16="http://schemas.microsoft.com/office/drawing/2014/main" id="{67E0A4AC-1511-44B8-94F2-5C46B8C4F7F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18" name="Text Box 4">
          <a:extLst>
            <a:ext uri="{FF2B5EF4-FFF2-40B4-BE49-F238E27FC236}">
              <a16:creationId xmlns:a16="http://schemas.microsoft.com/office/drawing/2014/main" id="{F6DCE3E7-089D-40B9-8BA2-23F06AF09AE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19" name="Text Box 3">
          <a:extLst>
            <a:ext uri="{FF2B5EF4-FFF2-40B4-BE49-F238E27FC236}">
              <a16:creationId xmlns:a16="http://schemas.microsoft.com/office/drawing/2014/main" id="{16AFF4AD-362E-45DE-8D37-1944E96DE2A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20" name="Text Box 4">
          <a:extLst>
            <a:ext uri="{FF2B5EF4-FFF2-40B4-BE49-F238E27FC236}">
              <a16:creationId xmlns:a16="http://schemas.microsoft.com/office/drawing/2014/main" id="{9D1CE7AA-0F7B-4598-9B6D-6C50AACD31F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21" name="Text Box 3">
          <a:extLst>
            <a:ext uri="{FF2B5EF4-FFF2-40B4-BE49-F238E27FC236}">
              <a16:creationId xmlns:a16="http://schemas.microsoft.com/office/drawing/2014/main" id="{4504B9B3-3331-4356-A072-5CA608AA599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22" name="Text Box 4">
          <a:extLst>
            <a:ext uri="{FF2B5EF4-FFF2-40B4-BE49-F238E27FC236}">
              <a16:creationId xmlns:a16="http://schemas.microsoft.com/office/drawing/2014/main" id="{74B693A6-90A4-4B68-A4AC-50B81F2331C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723" name="Text Box 3">
          <a:extLst>
            <a:ext uri="{FF2B5EF4-FFF2-40B4-BE49-F238E27FC236}">
              <a16:creationId xmlns:a16="http://schemas.microsoft.com/office/drawing/2014/main" id="{D9B08A3D-E1F4-4075-9559-E4A52047F0D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724" name="Text Box 4">
          <a:extLst>
            <a:ext uri="{FF2B5EF4-FFF2-40B4-BE49-F238E27FC236}">
              <a16:creationId xmlns:a16="http://schemas.microsoft.com/office/drawing/2014/main" id="{B2623616-4B5A-459B-9304-9777E60F094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25" name="Text Box 3">
          <a:extLst>
            <a:ext uri="{FF2B5EF4-FFF2-40B4-BE49-F238E27FC236}">
              <a16:creationId xmlns:a16="http://schemas.microsoft.com/office/drawing/2014/main" id="{E3DB700F-82B8-49DA-965E-271F31DFB5B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26" name="Text Box 4">
          <a:extLst>
            <a:ext uri="{FF2B5EF4-FFF2-40B4-BE49-F238E27FC236}">
              <a16:creationId xmlns:a16="http://schemas.microsoft.com/office/drawing/2014/main" id="{3E948C38-7EA9-4D7F-9543-28CDA1B8BBE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27" name="Text Box 3">
          <a:extLst>
            <a:ext uri="{FF2B5EF4-FFF2-40B4-BE49-F238E27FC236}">
              <a16:creationId xmlns:a16="http://schemas.microsoft.com/office/drawing/2014/main" id="{5015EB1C-D4EF-446E-A62A-44B1F5C8991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28" name="Text Box 4">
          <a:extLst>
            <a:ext uri="{FF2B5EF4-FFF2-40B4-BE49-F238E27FC236}">
              <a16:creationId xmlns:a16="http://schemas.microsoft.com/office/drawing/2014/main" id="{43A366CD-526A-4C72-9F68-45266C886D4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29" name="Text Box 3">
          <a:extLst>
            <a:ext uri="{FF2B5EF4-FFF2-40B4-BE49-F238E27FC236}">
              <a16:creationId xmlns:a16="http://schemas.microsoft.com/office/drawing/2014/main" id="{CC883DD4-5597-41D4-9575-972FBFADA73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30" name="Text Box 4">
          <a:extLst>
            <a:ext uri="{FF2B5EF4-FFF2-40B4-BE49-F238E27FC236}">
              <a16:creationId xmlns:a16="http://schemas.microsoft.com/office/drawing/2014/main" id="{F1FD555D-3D30-4E4E-B10B-21627D6C673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31" name="Text Box 3">
          <a:extLst>
            <a:ext uri="{FF2B5EF4-FFF2-40B4-BE49-F238E27FC236}">
              <a16:creationId xmlns:a16="http://schemas.microsoft.com/office/drawing/2014/main" id="{EC768A62-6460-4EBC-9633-3E406F75E47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32" name="Text Box 4">
          <a:extLst>
            <a:ext uri="{FF2B5EF4-FFF2-40B4-BE49-F238E27FC236}">
              <a16:creationId xmlns:a16="http://schemas.microsoft.com/office/drawing/2014/main" id="{04D7C73A-F519-4A0B-B0E8-1A1FB231CA9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733" name="Text Box 3">
          <a:extLst>
            <a:ext uri="{FF2B5EF4-FFF2-40B4-BE49-F238E27FC236}">
              <a16:creationId xmlns:a16="http://schemas.microsoft.com/office/drawing/2014/main" id="{C9E8574A-53B0-422F-8A6A-F57F4AA70A3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734" name="Text Box 4">
          <a:extLst>
            <a:ext uri="{FF2B5EF4-FFF2-40B4-BE49-F238E27FC236}">
              <a16:creationId xmlns:a16="http://schemas.microsoft.com/office/drawing/2014/main" id="{89A60F7B-1042-417A-BF52-08E3BF49F44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35" name="Text Box 3">
          <a:extLst>
            <a:ext uri="{FF2B5EF4-FFF2-40B4-BE49-F238E27FC236}">
              <a16:creationId xmlns:a16="http://schemas.microsoft.com/office/drawing/2014/main" id="{3C917539-1F15-4979-8583-41D5AB99106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36" name="Text Box 4">
          <a:extLst>
            <a:ext uri="{FF2B5EF4-FFF2-40B4-BE49-F238E27FC236}">
              <a16:creationId xmlns:a16="http://schemas.microsoft.com/office/drawing/2014/main" id="{5A7A7334-7AA7-4AD5-951B-53570F06182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37" name="Text Box 3">
          <a:extLst>
            <a:ext uri="{FF2B5EF4-FFF2-40B4-BE49-F238E27FC236}">
              <a16:creationId xmlns:a16="http://schemas.microsoft.com/office/drawing/2014/main" id="{9A81726A-2F3F-47B4-B32C-B82D4F2ADAC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38" name="Text Box 4">
          <a:extLst>
            <a:ext uri="{FF2B5EF4-FFF2-40B4-BE49-F238E27FC236}">
              <a16:creationId xmlns:a16="http://schemas.microsoft.com/office/drawing/2014/main" id="{E1452345-E789-42B1-871F-15066740FFD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39" name="Text Box 3">
          <a:extLst>
            <a:ext uri="{FF2B5EF4-FFF2-40B4-BE49-F238E27FC236}">
              <a16:creationId xmlns:a16="http://schemas.microsoft.com/office/drawing/2014/main" id="{E4169847-9DF9-4A50-BDE4-1385CB02029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40" name="Text Box 4">
          <a:extLst>
            <a:ext uri="{FF2B5EF4-FFF2-40B4-BE49-F238E27FC236}">
              <a16:creationId xmlns:a16="http://schemas.microsoft.com/office/drawing/2014/main" id="{0A27C51B-5658-46CE-83DC-4698A8C03B6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41" name="Text Box 3">
          <a:extLst>
            <a:ext uri="{FF2B5EF4-FFF2-40B4-BE49-F238E27FC236}">
              <a16:creationId xmlns:a16="http://schemas.microsoft.com/office/drawing/2014/main" id="{B7A230CF-4805-467D-BBFF-A5C1C2BBE20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42" name="Text Box 4">
          <a:extLst>
            <a:ext uri="{FF2B5EF4-FFF2-40B4-BE49-F238E27FC236}">
              <a16:creationId xmlns:a16="http://schemas.microsoft.com/office/drawing/2014/main" id="{BBE2DED7-C197-4406-98FA-694312E0487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43" name="Text Box 3">
          <a:extLst>
            <a:ext uri="{FF2B5EF4-FFF2-40B4-BE49-F238E27FC236}">
              <a16:creationId xmlns:a16="http://schemas.microsoft.com/office/drawing/2014/main" id="{63CE198E-4D9D-47CA-A3D4-5C1EDD349A5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44" name="Text Box 4">
          <a:extLst>
            <a:ext uri="{FF2B5EF4-FFF2-40B4-BE49-F238E27FC236}">
              <a16:creationId xmlns:a16="http://schemas.microsoft.com/office/drawing/2014/main" id="{588D5F45-287E-43FA-87B0-5BDDA490F1D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745" name="Text Box 3">
          <a:extLst>
            <a:ext uri="{FF2B5EF4-FFF2-40B4-BE49-F238E27FC236}">
              <a16:creationId xmlns:a16="http://schemas.microsoft.com/office/drawing/2014/main" id="{DAF96DA8-C735-4049-95B3-93B4325E3E4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746" name="Text Box 4">
          <a:extLst>
            <a:ext uri="{FF2B5EF4-FFF2-40B4-BE49-F238E27FC236}">
              <a16:creationId xmlns:a16="http://schemas.microsoft.com/office/drawing/2014/main" id="{45F33CCE-0940-4FE4-8FB0-456B2848421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47" name="Text Box 3">
          <a:extLst>
            <a:ext uri="{FF2B5EF4-FFF2-40B4-BE49-F238E27FC236}">
              <a16:creationId xmlns:a16="http://schemas.microsoft.com/office/drawing/2014/main" id="{671D8DC2-7DE7-4376-824E-0B4E5B57584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48" name="Text Box 4">
          <a:extLst>
            <a:ext uri="{FF2B5EF4-FFF2-40B4-BE49-F238E27FC236}">
              <a16:creationId xmlns:a16="http://schemas.microsoft.com/office/drawing/2014/main" id="{34297D7C-69A2-447F-823A-F46194DECC4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49" name="Text Box 3">
          <a:extLst>
            <a:ext uri="{FF2B5EF4-FFF2-40B4-BE49-F238E27FC236}">
              <a16:creationId xmlns:a16="http://schemas.microsoft.com/office/drawing/2014/main" id="{E525F4F4-F08A-4DB3-907F-DB0030D49C0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50" name="Text Box 4">
          <a:extLst>
            <a:ext uri="{FF2B5EF4-FFF2-40B4-BE49-F238E27FC236}">
              <a16:creationId xmlns:a16="http://schemas.microsoft.com/office/drawing/2014/main" id="{22958520-4DE1-453B-9F61-44251242572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51" name="Text Box 3">
          <a:extLst>
            <a:ext uri="{FF2B5EF4-FFF2-40B4-BE49-F238E27FC236}">
              <a16:creationId xmlns:a16="http://schemas.microsoft.com/office/drawing/2014/main" id="{AF76F1AC-0A44-480C-AA71-FD80F7CD44B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52" name="Text Box 4">
          <a:extLst>
            <a:ext uri="{FF2B5EF4-FFF2-40B4-BE49-F238E27FC236}">
              <a16:creationId xmlns:a16="http://schemas.microsoft.com/office/drawing/2014/main" id="{8D77F11B-F6F3-4CC3-B12A-5A3F944299F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53" name="Text Box 3">
          <a:extLst>
            <a:ext uri="{FF2B5EF4-FFF2-40B4-BE49-F238E27FC236}">
              <a16:creationId xmlns:a16="http://schemas.microsoft.com/office/drawing/2014/main" id="{C379E2E8-0ED1-47F2-ACCB-C93AFF13855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54" name="Text Box 4">
          <a:extLst>
            <a:ext uri="{FF2B5EF4-FFF2-40B4-BE49-F238E27FC236}">
              <a16:creationId xmlns:a16="http://schemas.microsoft.com/office/drawing/2014/main" id="{8F498462-1813-4CF6-BF7B-8DFB7137895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55" name="Text Box 3">
          <a:extLst>
            <a:ext uri="{FF2B5EF4-FFF2-40B4-BE49-F238E27FC236}">
              <a16:creationId xmlns:a16="http://schemas.microsoft.com/office/drawing/2014/main" id="{E728F91E-B15A-4A2E-ADB8-D22EB87BACF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56" name="Text Box 4">
          <a:extLst>
            <a:ext uri="{FF2B5EF4-FFF2-40B4-BE49-F238E27FC236}">
              <a16:creationId xmlns:a16="http://schemas.microsoft.com/office/drawing/2014/main" id="{C935826D-577A-4C07-8029-C881B182CB8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57" name="Text Box 3">
          <a:extLst>
            <a:ext uri="{FF2B5EF4-FFF2-40B4-BE49-F238E27FC236}">
              <a16:creationId xmlns:a16="http://schemas.microsoft.com/office/drawing/2014/main" id="{AC788335-C045-4AA8-8FD4-A3F663B33EF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58" name="Text Box 4">
          <a:extLst>
            <a:ext uri="{FF2B5EF4-FFF2-40B4-BE49-F238E27FC236}">
              <a16:creationId xmlns:a16="http://schemas.microsoft.com/office/drawing/2014/main" id="{080F7D36-34A0-4F6E-8923-A3AA60C2866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759" name="Text Box 3">
          <a:extLst>
            <a:ext uri="{FF2B5EF4-FFF2-40B4-BE49-F238E27FC236}">
              <a16:creationId xmlns:a16="http://schemas.microsoft.com/office/drawing/2014/main" id="{5BCABD97-1FCE-4B32-83B0-2731FC562957}"/>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760" name="Text Box 3">
          <a:extLst>
            <a:ext uri="{FF2B5EF4-FFF2-40B4-BE49-F238E27FC236}">
              <a16:creationId xmlns:a16="http://schemas.microsoft.com/office/drawing/2014/main" id="{84EBD635-F280-4F93-9AF7-9B2475C3EEB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761" name="Text Box 4">
          <a:extLst>
            <a:ext uri="{FF2B5EF4-FFF2-40B4-BE49-F238E27FC236}">
              <a16:creationId xmlns:a16="http://schemas.microsoft.com/office/drawing/2014/main" id="{5D50EDB0-7C6B-4DB5-8A01-F5C5877232A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62" name="Text Box 3">
          <a:extLst>
            <a:ext uri="{FF2B5EF4-FFF2-40B4-BE49-F238E27FC236}">
              <a16:creationId xmlns:a16="http://schemas.microsoft.com/office/drawing/2014/main" id="{868CB988-5FD5-4C5D-A27B-271E0748BFF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63" name="Text Box 4">
          <a:extLst>
            <a:ext uri="{FF2B5EF4-FFF2-40B4-BE49-F238E27FC236}">
              <a16:creationId xmlns:a16="http://schemas.microsoft.com/office/drawing/2014/main" id="{6AA142FE-FB6B-49F0-A7AA-CBD01CA1F4F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64" name="Text Box 3">
          <a:extLst>
            <a:ext uri="{FF2B5EF4-FFF2-40B4-BE49-F238E27FC236}">
              <a16:creationId xmlns:a16="http://schemas.microsoft.com/office/drawing/2014/main" id="{97A06276-E162-469D-B4B1-2493977B762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65" name="Text Box 4">
          <a:extLst>
            <a:ext uri="{FF2B5EF4-FFF2-40B4-BE49-F238E27FC236}">
              <a16:creationId xmlns:a16="http://schemas.microsoft.com/office/drawing/2014/main" id="{783F89E4-0AD0-45C3-890C-0929842A24F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66" name="Text Box 3">
          <a:extLst>
            <a:ext uri="{FF2B5EF4-FFF2-40B4-BE49-F238E27FC236}">
              <a16:creationId xmlns:a16="http://schemas.microsoft.com/office/drawing/2014/main" id="{7A73F3E6-23B3-4450-B1BF-F07FC04FEFE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67" name="Text Box 4">
          <a:extLst>
            <a:ext uri="{FF2B5EF4-FFF2-40B4-BE49-F238E27FC236}">
              <a16:creationId xmlns:a16="http://schemas.microsoft.com/office/drawing/2014/main" id="{7020D6C7-BC04-49E3-8EA2-E15C9E9C6C7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68" name="Text Box 3">
          <a:extLst>
            <a:ext uri="{FF2B5EF4-FFF2-40B4-BE49-F238E27FC236}">
              <a16:creationId xmlns:a16="http://schemas.microsoft.com/office/drawing/2014/main" id="{C1207DF2-1A42-4726-AFCF-1C03943297F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69" name="Text Box 4">
          <a:extLst>
            <a:ext uri="{FF2B5EF4-FFF2-40B4-BE49-F238E27FC236}">
              <a16:creationId xmlns:a16="http://schemas.microsoft.com/office/drawing/2014/main" id="{031D052B-D28C-474E-8BE7-F06199BDC5B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70" name="Text Box 3">
          <a:extLst>
            <a:ext uri="{FF2B5EF4-FFF2-40B4-BE49-F238E27FC236}">
              <a16:creationId xmlns:a16="http://schemas.microsoft.com/office/drawing/2014/main" id="{A49459E9-D284-426C-B519-EF5D998771A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71" name="Text Box 4">
          <a:extLst>
            <a:ext uri="{FF2B5EF4-FFF2-40B4-BE49-F238E27FC236}">
              <a16:creationId xmlns:a16="http://schemas.microsoft.com/office/drawing/2014/main" id="{0E02E45F-0EA6-4DBC-8D29-B577D7697FD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72" name="Text Box 3">
          <a:extLst>
            <a:ext uri="{FF2B5EF4-FFF2-40B4-BE49-F238E27FC236}">
              <a16:creationId xmlns:a16="http://schemas.microsoft.com/office/drawing/2014/main" id="{CFBE6556-4039-4F9C-874B-5CB8FA020E2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73" name="Text Box 4">
          <a:extLst>
            <a:ext uri="{FF2B5EF4-FFF2-40B4-BE49-F238E27FC236}">
              <a16:creationId xmlns:a16="http://schemas.microsoft.com/office/drawing/2014/main" id="{2291D95D-948B-4813-9191-6AB87F42863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74" name="Text Box 3">
          <a:extLst>
            <a:ext uri="{FF2B5EF4-FFF2-40B4-BE49-F238E27FC236}">
              <a16:creationId xmlns:a16="http://schemas.microsoft.com/office/drawing/2014/main" id="{50AB5620-6BB1-40F7-8C10-297507A8175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75" name="Text Box 4">
          <a:extLst>
            <a:ext uri="{FF2B5EF4-FFF2-40B4-BE49-F238E27FC236}">
              <a16:creationId xmlns:a16="http://schemas.microsoft.com/office/drawing/2014/main" id="{5D8925CD-8440-486A-B62E-78F1A0A9A5D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776" name="Text Box 3">
          <a:extLst>
            <a:ext uri="{FF2B5EF4-FFF2-40B4-BE49-F238E27FC236}">
              <a16:creationId xmlns:a16="http://schemas.microsoft.com/office/drawing/2014/main" id="{D05CDED0-C0EF-4506-BCC5-7DA061C0F17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777" name="Text Box 3">
          <a:extLst>
            <a:ext uri="{FF2B5EF4-FFF2-40B4-BE49-F238E27FC236}">
              <a16:creationId xmlns:a16="http://schemas.microsoft.com/office/drawing/2014/main" id="{201C99EE-93E2-41F9-BB42-10846B9997F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778" name="Text Box 4">
          <a:extLst>
            <a:ext uri="{FF2B5EF4-FFF2-40B4-BE49-F238E27FC236}">
              <a16:creationId xmlns:a16="http://schemas.microsoft.com/office/drawing/2014/main" id="{08A14DC7-958B-4CCD-AEEA-4584E4DFC2F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79" name="Text Box 3">
          <a:extLst>
            <a:ext uri="{FF2B5EF4-FFF2-40B4-BE49-F238E27FC236}">
              <a16:creationId xmlns:a16="http://schemas.microsoft.com/office/drawing/2014/main" id="{CA883F7E-3FB4-4A5D-B10C-1D454A03E98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80" name="Text Box 4">
          <a:extLst>
            <a:ext uri="{FF2B5EF4-FFF2-40B4-BE49-F238E27FC236}">
              <a16:creationId xmlns:a16="http://schemas.microsoft.com/office/drawing/2014/main" id="{27BE9D47-3CBA-4565-9297-106FE06FC18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81" name="Text Box 3">
          <a:extLst>
            <a:ext uri="{FF2B5EF4-FFF2-40B4-BE49-F238E27FC236}">
              <a16:creationId xmlns:a16="http://schemas.microsoft.com/office/drawing/2014/main" id="{FECBD401-A347-4F03-82F3-21B61395C94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82" name="Text Box 4">
          <a:extLst>
            <a:ext uri="{FF2B5EF4-FFF2-40B4-BE49-F238E27FC236}">
              <a16:creationId xmlns:a16="http://schemas.microsoft.com/office/drawing/2014/main" id="{6807ABFA-5096-4CD5-B301-76C69AA7EE2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83" name="Text Box 3">
          <a:extLst>
            <a:ext uri="{FF2B5EF4-FFF2-40B4-BE49-F238E27FC236}">
              <a16:creationId xmlns:a16="http://schemas.microsoft.com/office/drawing/2014/main" id="{222A5634-A8FF-4458-9A36-161D1E02232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84" name="Text Box 4">
          <a:extLst>
            <a:ext uri="{FF2B5EF4-FFF2-40B4-BE49-F238E27FC236}">
              <a16:creationId xmlns:a16="http://schemas.microsoft.com/office/drawing/2014/main" id="{1B63FC1B-808B-4B79-B55B-C9753B08E1E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85" name="Text Box 3">
          <a:extLst>
            <a:ext uri="{FF2B5EF4-FFF2-40B4-BE49-F238E27FC236}">
              <a16:creationId xmlns:a16="http://schemas.microsoft.com/office/drawing/2014/main" id="{B4995A59-88DA-4EAB-B8B2-5E4CC4D4ED5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86" name="Text Box 4">
          <a:extLst>
            <a:ext uri="{FF2B5EF4-FFF2-40B4-BE49-F238E27FC236}">
              <a16:creationId xmlns:a16="http://schemas.microsoft.com/office/drawing/2014/main" id="{DDD5FBD9-3CB4-4218-BE87-2AF6100F1A8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87" name="Text Box 3">
          <a:extLst>
            <a:ext uri="{FF2B5EF4-FFF2-40B4-BE49-F238E27FC236}">
              <a16:creationId xmlns:a16="http://schemas.microsoft.com/office/drawing/2014/main" id="{0F9E3A4E-B259-4AAF-9244-35437E2953A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88" name="Text Box 4">
          <a:extLst>
            <a:ext uri="{FF2B5EF4-FFF2-40B4-BE49-F238E27FC236}">
              <a16:creationId xmlns:a16="http://schemas.microsoft.com/office/drawing/2014/main" id="{9A196457-9320-47A9-97CC-26E07CF7B06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89" name="Text Box 3">
          <a:extLst>
            <a:ext uri="{FF2B5EF4-FFF2-40B4-BE49-F238E27FC236}">
              <a16:creationId xmlns:a16="http://schemas.microsoft.com/office/drawing/2014/main" id="{6E28571A-2E79-4CED-B642-334998EB2E8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90" name="Text Box 4">
          <a:extLst>
            <a:ext uri="{FF2B5EF4-FFF2-40B4-BE49-F238E27FC236}">
              <a16:creationId xmlns:a16="http://schemas.microsoft.com/office/drawing/2014/main" id="{975DA47D-7549-4E65-AD30-1B212F693D3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91" name="Text Box 3">
          <a:extLst>
            <a:ext uri="{FF2B5EF4-FFF2-40B4-BE49-F238E27FC236}">
              <a16:creationId xmlns:a16="http://schemas.microsoft.com/office/drawing/2014/main" id="{28630D33-E04E-4B30-9B9A-C471EBB047F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92" name="Text Box 4">
          <a:extLst>
            <a:ext uri="{FF2B5EF4-FFF2-40B4-BE49-F238E27FC236}">
              <a16:creationId xmlns:a16="http://schemas.microsoft.com/office/drawing/2014/main" id="{A43649D5-6F52-454D-9440-16C2A36C179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793" name="Text Box 3">
          <a:extLst>
            <a:ext uri="{FF2B5EF4-FFF2-40B4-BE49-F238E27FC236}">
              <a16:creationId xmlns:a16="http://schemas.microsoft.com/office/drawing/2014/main" id="{74D63A07-F4A2-4E58-B0DE-B6F76066A38C}"/>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94" name="Text Box 3">
          <a:extLst>
            <a:ext uri="{FF2B5EF4-FFF2-40B4-BE49-F238E27FC236}">
              <a16:creationId xmlns:a16="http://schemas.microsoft.com/office/drawing/2014/main" id="{1EE61894-B3A4-4C84-AE59-E99BF5436DA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795" name="Text Box 4">
          <a:extLst>
            <a:ext uri="{FF2B5EF4-FFF2-40B4-BE49-F238E27FC236}">
              <a16:creationId xmlns:a16="http://schemas.microsoft.com/office/drawing/2014/main" id="{1E742748-5FAA-4323-836C-3CB7963C498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796" name="Text Box 3">
          <a:extLst>
            <a:ext uri="{FF2B5EF4-FFF2-40B4-BE49-F238E27FC236}">
              <a16:creationId xmlns:a16="http://schemas.microsoft.com/office/drawing/2014/main" id="{586131C9-4208-44F3-ABEF-6E57921C94F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797" name="Text Box 3">
          <a:extLst>
            <a:ext uri="{FF2B5EF4-FFF2-40B4-BE49-F238E27FC236}">
              <a16:creationId xmlns:a16="http://schemas.microsoft.com/office/drawing/2014/main" id="{7882F737-A52F-4D04-BAAF-DE0501DCDB6C}"/>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798" name="Text Box 4">
          <a:extLst>
            <a:ext uri="{FF2B5EF4-FFF2-40B4-BE49-F238E27FC236}">
              <a16:creationId xmlns:a16="http://schemas.microsoft.com/office/drawing/2014/main" id="{C8D384E6-62F0-4AB6-9224-4922741384B4}"/>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799" name="Text Box 3">
          <a:extLst>
            <a:ext uri="{FF2B5EF4-FFF2-40B4-BE49-F238E27FC236}">
              <a16:creationId xmlns:a16="http://schemas.microsoft.com/office/drawing/2014/main" id="{F7804CDB-234A-4825-968C-DBAE68751B1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800" name="Text Box 4">
          <a:extLst>
            <a:ext uri="{FF2B5EF4-FFF2-40B4-BE49-F238E27FC236}">
              <a16:creationId xmlns:a16="http://schemas.microsoft.com/office/drawing/2014/main" id="{17B31977-5C18-4903-BBD3-C34FEEA557E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801" name="Text Box 3">
          <a:extLst>
            <a:ext uri="{FF2B5EF4-FFF2-40B4-BE49-F238E27FC236}">
              <a16:creationId xmlns:a16="http://schemas.microsoft.com/office/drawing/2014/main" id="{F4796C14-2418-4EAE-95B6-526D40075A4D}"/>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802" name="Text Box 4">
          <a:extLst>
            <a:ext uri="{FF2B5EF4-FFF2-40B4-BE49-F238E27FC236}">
              <a16:creationId xmlns:a16="http://schemas.microsoft.com/office/drawing/2014/main" id="{2746C059-71F4-4E63-B287-5749402A4E2C}"/>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03" name="Text Box 3">
          <a:extLst>
            <a:ext uri="{FF2B5EF4-FFF2-40B4-BE49-F238E27FC236}">
              <a16:creationId xmlns:a16="http://schemas.microsoft.com/office/drawing/2014/main" id="{7B33EEA7-D59A-488E-B440-EB32F27871C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04" name="Text Box 4">
          <a:extLst>
            <a:ext uri="{FF2B5EF4-FFF2-40B4-BE49-F238E27FC236}">
              <a16:creationId xmlns:a16="http://schemas.microsoft.com/office/drawing/2014/main" id="{E1FA55E2-3B40-4ADF-BF21-1FA9D04232A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805" name="Text Box 3">
          <a:extLst>
            <a:ext uri="{FF2B5EF4-FFF2-40B4-BE49-F238E27FC236}">
              <a16:creationId xmlns:a16="http://schemas.microsoft.com/office/drawing/2014/main" id="{BC7330D7-868B-42CF-93F2-F18EFF6CBB2C}"/>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806" name="Text Box 4">
          <a:extLst>
            <a:ext uri="{FF2B5EF4-FFF2-40B4-BE49-F238E27FC236}">
              <a16:creationId xmlns:a16="http://schemas.microsoft.com/office/drawing/2014/main" id="{116FB44B-F446-470A-9C94-47C06BAE63E1}"/>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07" name="Text Box 3">
          <a:extLst>
            <a:ext uri="{FF2B5EF4-FFF2-40B4-BE49-F238E27FC236}">
              <a16:creationId xmlns:a16="http://schemas.microsoft.com/office/drawing/2014/main" id="{78DCAA82-BD8F-496C-AAEF-9F1B0C27A79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08" name="Text Box 4">
          <a:extLst>
            <a:ext uri="{FF2B5EF4-FFF2-40B4-BE49-F238E27FC236}">
              <a16:creationId xmlns:a16="http://schemas.microsoft.com/office/drawing/2014/main" id="{3ED61FE2-8182-4D66-A98C-1924DE7FC05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09" name="Text Box 3">
          <a:extLst>
            <a:ext uri="{FF2B5EF4-FFF2-40B4-BE49-F238E27FC236}">
              <a16:creationId xmlns:a16="http://schemas.microsoft.com/office/drawing/2014/main" id="{D861BFC6-9097-4A39-A91A-DAB92B349AB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10" name="Text Box 4">
          <a:extLst>
            <a:ext uri="{FF2B5EF4-FFF2-40B4-BE49-F238E27FC236}">
              <a16:creationId xmlns:a16="http://schemas.microsoft.com/office/drawing/2014/main" id="{B5510C54-907F-40B8-9CF7-90FF8CCE2AD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811" name="Text Box 3">
          <a:extLst>
            <a:ext uri="{FF2B5EF4-FFF2-40B4-BE49-F238E27FC236}">
              <a16:creationId xmlns:a16="http://schemas.microsoft.com/office/drawing/2014/main" id="{E2EDC93C-37EF-4AE8-9E68-F5E96C866A7D}"/>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812" name="Text Box 4">
          <a:extLst>
            <a:ext uri="{FF2B5EF4-FFF2-40B4-BE49-F238E27FC236}">
              <a16:creationId xmlns:a16="http://schemas.microsoft.com/office/drawing/2014/main" id="{65EA9C1B-F4FC-4DD9-8C32-EBE3B98DFAD0}"/>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13" name="Text Box 3">
          <a:extLst>
            <a:ext uri="{FF2B5EF4-FFF2-40B4-BE49-F238E27FC236}">
              <a16:creationId xmlns:a16="http://schemas.microsoft.com/office/drawing/2014/main" id="{8E835350-2DBB-43A7-A43E-9D99B05342F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14" name="Text Box 4">
          <a:extLst>
            <a:ext uri="{FF2B5EF4-FFF2-40B4-BE49-F238E27FC236}">
              <a16:creationId xmlns:a16="http://schemas.microsoft.com/office/drawing/2014/main" id="{70356CBF-7C37-4E24-A22D-56075B0FD15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15" name="Text Box 3">
          <a:extLst>
            <a:ext uri="{FF2B5EF4-FFF2-40B4-BE49-F238E27FC236}">
              <a16:creationId xmlns:a16="http://schemas.microsoft.com/office/drawing/2014/main" id="{769FC89B-856F-4C97-9A56-7F6F7B1B528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16" name="Text Box 4">
          <a:extLst>
            <a:ext uri="{FF2B5EF4-FFF2-40B4-BE49-F238E27FC236}">
              <a16:creationId xmlns:a16="http://schemas.microsoft.com/office/drawing/2014/main" id="{DB73C369-2FA2-4EBD-8D03-C0EBA8F67B1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17" name="Text Box 3">
          <a:extLst>
            <a:ext uri="{FF2B5EF4-FFF2-40B4-BE49-F238E27FC236}">
              <a16:creationId xmlns:a16="http://schemas.microsoft.com/office/drawing/2014/main" id="{935953FB-2210-4482-9729-2D8E3CBAB85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18" name="Text Box 4">
          <a:extLst>
            <a:ext uri="{FF2B5EF4-FFF2-40B4-BE49-F238E27FC236}">
              <a16:creationId xmlns:a16="http://schemas.microsoft.com/office/drawing/2014/main" id="{6629FE13-1C05-4F23-84D5-F0E75E9112B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819" name="Text Box 3">
          <a:extLst>
            <a:ext uri="{FF2B5EF4-FFF2-40B4-BE49-F238E27FC236}">
              <a16:creationId xmlns:a16="http://schemas.microsoft.com/office/drawing/2014/main" id="{4A71F5B4-450F-4AA0-894C-27589395A0E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820" name="Text Box 4">
          <a:extLst>
            <a:ext uri="{FF2B5EF4-FFF2-40B4-BE49-F238E27FC236}">
              <a16:creationId xmlns:a16="http://schemas.microsoft.com/office/drawing/2014/main" id="{5B57E13F-08D3-4AA9-BB4D-32192F3E8969}"/>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21" name="Text Box 3">
          <a:extLst>
            <a:ext uri="{FF2B5EF4-FFF2-40B4-BE49-F238E27FC236}">
              <a16:creationId xmlns:a16="http://schemas.microsoft.com/office/drawing/2014/main" id="{1F962616-A1FC-4AB8-AF72-ADC55B986E5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22" name="Text Box 4">
          <a:extLst>
            <a:ext uri="{FF2B5EF4-FFF2-40B4-BE49-F238E27FC236}">
              <a16:creationId xmlns:a16="http://schemas.microsoft.com/office/drawing/2014/main" id="{81E4094E-8E9B-48D4-A0EF-41BD4BF4A82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23" name="Text Box 3">
          <a:extLst>
            <a:ext uri="{FF2B5EF4-FFF2-40B4-BE49-F238E27FC236}">
              <a16:creationId xmlns:a16="http://schemas.microsoft.com/office/drawing/2014/main" id="{D5F846D4-D1CC-4519-B74A-1320F92CC12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24" name="Text Box 4">
          <a:extLst>
            <a:ext uri="{FF2B5EF4-FFF2-40B4-BE49-F238E27FC236}">
              <a16:creationId xmlns:a16="http://schemas.microsoft.com/office/drawing/2014/main" id="{5607B437-1F47-4B38-99C5-28F66982191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25" name="Text Box 3">
          <a:extLst>
            <a:ext uri="{FF2B5EF4-FFF2-40B4-BE49-F238E27FC236}">
              <a16:creationId xmlns:a16="http://schemas.microsoft.com/office/drawing/2014/main" id="{FB50FB9B-6491-4E23-9491-9844BBEF48E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26" name="Text Box 4">
          <a:extLst>
            <a:ext uri="{FF2B5EF4-FFF2-40B4-BE49-F238E27FC236}">
              <a16:creationId xmlns:a16="http://schemas.microsoft.com/office/drawing/2014/main" id="{2485A489-82ED-43EB-819F-30D16FDF430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27" name="Text Box 3">
          <a:extLst>
            <a:ext uri="{FF2B5EF4-FFF2-40B4-BE49-F238E27FC236}">
              <a16:creationId xmlns:a16="http://schemas.microsoft.com/office/drawing/2014/main" id="{C9EDA2D2-2DF3-4556-9DFE-6C8BBD1FCA6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28" name="Text Box 4">
          <a:extLst>
            <a:ext uri="{FF2B5EF4-FFF2-40B4-BE49-F238E27FC236}">
              <a16:creationId xmlns:a16="http://schemas.microsoft.com/office/drawing/2014/main" id="{EA305730-0986-4DD8-92AC-00CA5B3724A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829" name="Text Box 3">
          <a:extLst>
            <a:ext uri="{FF2B5EF4-FFF2-40B4-BE49-F238E27FC236}">
              <a16:creationId xmlns:a16="http://schemas.microsoft.com/office/drawing/2014/main" id="{46A1C876-F192-4ECE-B6DC-CDF7404E86E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830" name="Text Box 4">
          <a:extLst>
            <a:ext uri="{FF2B5EF4-FFF2-40B4-BE49-F238E27FC236}">
              <a16:creationId xmlns:a16="http://schemas.microsoft.com/office/drawing/2014/main" id="{6FA266D2-C801-4227-91CE-6AEA3C415B6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31" name="Text Box 3">
          <a:extLst>
            <a:ext uri="{FF2B5EF4-FFF2-40B4-BE49-F238E27FC236}">
              <a16:creationId xmlns:a16="http://schemas.microsoft.com/office/drawing/2014/main" id="{D3F2C367-C2A5-46D0-B9D4-9545D86794E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32" name="Text Box 4">
          <a:extLst>
            <a:ext uri="{FF2B5EF4-FFF2-40B4-BE49-F238E27FC236}">
              <a16:creationId xmlns:a16="http://schemas.microsoft.com/office/drawing/2014/main" id="{BC147AE6-E77B-493E-9583-2F3B675A324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33" name="Text Box 3">
          <a:extLst>
            <a:ext uri="{FF2B5EF4-FFF2-40B4-BE49-F238E27FC236}">
              <a16:creationId xmlns:a16="http://schemas.microsoft.com/office/drawing/2014/main" id="{73B98DBC-26D5-4296-844D-955A65378BB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34" name="Text Box 4">
          <a:extLst>
            <a:ext uri="{FF2B5EF4-FFF2-40B4-BE49-F238E27FC236}">
              <a16:creationId xmlns:a16="http://schemas.microsoft.com/office/drawing/2014/main" id="{3D5E27C0-00F5-4AAE-88FF-83AB7A29BC9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35" name="Text Box 3">
          <a:extLst>
            <a:ext uri="{FF2B5EF4-FFF2-40B4-BE49-F238E27FC236}">
              <a16:creationId xmlns:a16="http://schemas.microsoft.com/office/drawing/2014/main" id="{7E3CF761-F80A-4A50-8BD7-88EAD436C9E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36" name="Text Box 4">
          <a:extLst>
            <a:ext uri="{FF2B5EF4-FFF2-40B4-BE49-F238E27FC236}">
              <a16:creationId xmlns:a16="http://schemas.microsoft.com/office/drawing/2014/main" id="{C7E65F2B-ADED-4A24-90F3-863146CC70E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37" name="Text Box 3">
          <a:extLst>
            <a:ext uri="{FF2B5EF4-FFF2-40B4-BE49-F238E27FC236}">
              <a16:creationId xmlns:a16="http://schemas.microsoft.com/office/drawing/2014/main" id="{D59D40C4-3556-4B18-B27E-3AB87D84C7C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38" name="Text Box 4">
          <a:extLst>
            <a:ext uri="{FF2B5EF4-FFF2-40B4-BE49-F238E27FC236}">
              <a16:creationId xmlns:a16="http://schemas.microsoft.com/office/drawing/2014/main" id="{82A89BE4-FA8C-4284-8799-4124637189A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39" name="Text Box 3">
          <a:extLst>
            <a:ext uri="{FF2B5EF4-FFF2-40B4-BE49-F238E27FC236}">
              <a16:creationId xmlns:a16="http://schemas.microsoft.com/office/drawing/2014/main" id="{8BB66644-29E6-4192-8F9E-84E3A5DE8C4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40" name="Text Box 4">
          <a:extLst>
            <a:ext uri="{FF2B5EF4-FFF2-40B4-BE49-F238E27FC236}">
              <a16:creationId xmlns:a16="http://schemas.microsoft.com/office/drawing/2014/main" id="{ED9E9181-9BA7-467F-BA37-7A6D8B0F81A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841" name="Text Box 3">
          <a:extLst>
            <a:ext uri="{FF2B5EF4-FFF2-40B4-BE49-F238E27FC236}">
              <a16:creationId xmlns:a16="http://schemas.microsoft.com/office/drawing/2014/main" id="{55FADB04-D14A-4A8D-9541-8C49E89045F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842" name="Text Box 4">
          <a:extLst>
            <a:ext uri="{FF2B5EF4-FFF2-40B4-BE49-F238E27FC236}">
              <a16:creationId xmlns:a16="http://schemas.microsoft.com/office/drawing/2014/main" id="{BFDEBA9E-B3FA-4A0D-825A-EFE3B1C8914C}"/>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43" name="Text Box 3">
          <a:extLst>
            <a:ext uri="{FF2B5EF4-FFF2-40B4-BE49-F238E27FC236}">
              <a16:creationId xmlns:a16="http://schemas.microsoft.com/office/drawing/2014/main" id="{4302BD39-6340-4CDE-B945-0381DC9C073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44" name="Text Box 4">
          <a:extLst>
            <a:ext uri="{FF2B5EF4-FFF2-40B4-BE49-F238E27FC236}">
              <a16:creationId xmlns:a16="http://schemas.microsoft.com/office/drawing/2014/main" id="{96FAB2E5-5D9B-47E8-9D5A-DE74360ED2E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45" name="Text Box 3">
          <a:extLst>
            <a:ext uri="{FF2B5EF4-FFF2-40B4-BE49-F238E27FC236}">
              <a16:creationId xmlns:a16="http://schemas.microsoft.com/office/drawing/2014/main" id="{1E61B03C-D7D5-498B-91AD-1F8DE7DFCC1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46" name="Text Box 4">
          <a:extLst>
            <a:ext uri="{FF2B5EF4-FFF2-40B4-BE49-F238E27FC236}">
              <a16:creationId xmlns:a16="http://schemas.microsoft.com/office/drawing/2014/main" id="{74A9D4E7-6332-43E2-ABF7-C7BC397271F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47" name="Text Box 3">
          <a:extLst>
            <a:ext uri="{FF2B5EF4-FFF2-40B4-BE49-F238E27FC236}">
              <a16:creationId xmlns:a16="http://schemas.microsoft.com/office/drawing/2014/main" id="{26A7C1A2-C7D1-4E84-8D7B-56E7AB09799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48" name="Text Box 4">
          <a:extLst>
            <a:ext uri="{FF2B5EF4-FFF2-40B4-BE49-F238E27FC236}">
              <a16:creationId xmlns:a16="http://schemas.microsoft.com/office/drawing/2014/main" id="{512CFD95-B5CD-4242-8EF4-6CBBEDD1942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49" name="Text Box 3">
          <a:extLst>
            <a:ext uri="{FF2B5EF4-FFF2-40B4-BE49-F238E27FC236}">
              <a16:creationId xmlns:a16="http://schemas.microsoft.com/office/drawing/2014/main" id="{C3E89CA2-9DFE-45FF-A1DF-A8E35F122A4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50" name="Text Box 4">
          <a:extLst>
            <a:ext uri="{FF2B5EF4-FFF2-40B4-BE49-F238E27FC236}">
              <a16:creationId xmlns:a16="http://schemas.microsoft.com/office/drawing/2014/main" id="{811923D4-93C9-4E65-B2F8-D8368F6105E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51" name="Text Box 3">
          <a:extLst>
            <a:ext uri="{FF2B5EF4-FFF2-40B4-BE49-F238E27FC236}">
              <a16:creationId xmlns:a16="http://schemas.microsoft.com/office/drawing/2014/main" id="{E981769B-C6C7-4B2E-802C-18378DD6069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52" name="Text Box 4">
          <a:extLst>
            <a:ext uri="{FF2B5EF4-FFF2-40B4-BE49-F238E27FC236}">
              <a16:creationId xmlns:a16="http://schemas.microsoft.com/office/drawing/2014/main" id="{E2378AC2-EDD6-426D-8A7C-2222179D511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53" name="Text Box 3">
          <a:extLst>
            <a:ext uri="{FF2B5EF4-FFF2-40B4-BE49-F238E27FC236}">
              <a16:creationId xmlns:a16="http://schemas.microsoft.com/office/drawing/2014/main" id="{0091EDC9-68AE-4CDD-904A-57C80317300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54" name="Text Box 4">
          <a:extLst>
            <a:ext uri="{FF2B5EF4-FFF2-40B4-BE49-F238E27FC236}">
              <a16:creationId xmlns:a16="http://schemas.microsoft.com/office/drawing/2014/main" id="{C4B4906A-5F75-462F-8344-6970DB104BA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855" name="Text Box 3">
          <a:extLst>
            <a:ext uri="{FF2B5EF4-FFF2-40B4-BE49-F238E27FC236}">
              <a16:creationId xmlns:a16="http://schemas.microsoft.com/office/drawing/2014/main" id="{EB47543F-FD53-410C-856E-61868C9718ED}"/>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856" name="Text Box 3">
          <a:extLst>
            <a:ext uri="{FF2B5EF4-FFF2-40B4-BE49-F238E27FC236}">
              <a16:creationId xmlns:a16="http://schemas.microsoft.com/office/drawing/2014/main" id="{7A0A381E-EEDA-4083-A3E0-97A4C3D6A31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857" name="Text Box 4">
          <a:extLst>
            <a:ext uri="{FF2B5EF4-FFF2-40B4-BE49-F238E27FC236}">
              <a16:creationId xmlns:a16="http://schemas.microsoft.com/office/drawing/2014/main" id="{CBA2BBD8-97FE-4E26-AE1D-52E86EEC15A8}"/>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58" name="Text Box 3">
          <a:extLst>
            <a:ext uri="{FF2B5EF4-FFF2-40B4-BE49-F238E27FC236}">
              <a16:creationId xmlns:a16="http://schemas.microsoft.com/office/drawing/2014/main" id="{A2A61D89-D911-47BC-BF8B-1A0D90D48DD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59" name="Text Box 4">
          <a:extLst>
            <a:ext uri="{FF2B5EF4-FFF2-40B4-BE49-F238E27FC236}">
              <a16:creationId xmlns:a16="http://schemas.microsoft.com/office/drawing/2014/main" id="{72FA5117-E099-433A-B841-5C8B4E9241A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60" name="Text Box 3">
          <a:extLst>
            <a:ext uri="{FF2B5EF4-FFF2-40B4-BE49-F238E27FC236}">
              <a16:creationId xmlns:a16="http://schemas.microsoft.com/office/drawing/2014/main" id="{9A48A500-281F-4500-B4FB-6A6DF4C16DA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61" name="Text Box 4">
          <a:extLst>
            <a:ext uri="{FF2B5EF4-FFF2-40B4-BE49-F238E27FC236}">
              <a16:creationId xmlns:a16="http://schemas.microsoft.com/office/drawing/2014/main" id="{ACCEDD93-034D-4677-A928-2E2CF2E32F8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62" name="Text Box 3">
          <a:extLst>
            <a:ext uri="{FF2B5EF4-FFF2-40B4-BE49-F238E27FC236}">
              <a16:creationId xmlns:a16="http://schemas.microsoft.com/office/drawing/2014/main" id="{2DD700C8-1147-4BE5-9832-555FB0B263D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63" name="Text Box 4">
          <a:extLst>
            <a:ext uri="{FF2B5EF4-FFF2-40B4-BE49-F238E27FC236}">
              <a16:creationId xmlns:a16="http://schemas.microsoft.com/office/drawing/2014/main" id="{6ED2A498-CBE3-461C-B002-C4A2048DB56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64" name="Text Box 3">
          <a:extLst>
            <a:ext uri="{FF2B5EF4-FFF2-40B4-BE49-F238E27FC236}">
              <a16:creationId xmlns:a16="http://schemas.microsoft.com/office/drawing/2014/main" id="{F69031C8-0D98-4C1C-880F-666C828D852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65" name="Text Box 4">
          <a:extLst>
            <a:ext uri="{FF2B5EF4-FFF2-40B4-BE49-F238E27FC236}">
              <a16:creationId xmlns:a16="http://schemas.microsoft.com/office/drawing/2014/main" id="{0BD944F7-32EB-4411-A8C3-4A9C61CD9D5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66" name="Text Box 3">
          <a:extLst>
            <a:ext uri="{FF2B5EF4-FFF2-40B4-BE49-F238E27FC236}">
              <a16:creationId xmlns:a16="http://schemas.microsoft.com/office/drawing/2014/main" id="{581C54B0-25D2-4FA4-BAE3-BC2BCC890C4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67" name="Text Box 4">
          <a:extLst>
            <a:ext uri="{FF2B5EF4-FFF2-40B4-BE49-F238E27FC236}">
              <a16:creationId xmlns:a16="http://schemas.microsoft.com/office/drawing/2014/main" id="{2FA0CF14-4B4D-4F40-BE48-BF646251175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68" name="Text Box 3">
          <a:extLst>
            <a:ext uri="{FF2B5EF4-FFF2-40B4-BE49-F238E27FC236}">
              <a16:creationId xmlns:a16="http://schemas.microsoft.com/office/drawing/2014/main" id="{D7495C2C-A3C0-4E32-895C-7681C457013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69" name="Text Box 4">
          <a:extLst>
            <a:ext uri="{FF2B5EF4-FFF2-40B4-BE49-F238E27FC236}">
              <a16:creationId xmlns:a16="http://schemas.microsoft.com/office/drawing/2014/main" id="{5D3270BE-A6AC-4AF7-B3AD-16FC60BC1F8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70" name="Text Box 3">
          <a:extLst>
            <a:ext uri="{FF2B5EF4-FFF2-40B4-BE49-F238E27FC236}">
              <a16:creationId xmlns:a16="http://schemas.microsoft.com/office/drawing/2014/main" id="{9C2F1C8E-5131-4DE7-9459-30434CFBAF3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71" name="Text Box 4">
          <a:extLst>
            <a:ext uri="{FF2B5EF4-FFF2-40B4-BE49-F238E27FC236}">
              <a16:creationId xmlns:a16="http://schemas.microsoft.com/office/drawing/2014/main" id="{D839B4A7-2CB4-4BF3-89E1-E9398440E31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872" name="Text Box 3">
          <a:extLst>
            <a:ext uri="{FF2B5EF4-FFF2-40B4-BE49-F238E27FC236}">
              <a16:creationId xmlns:a16="http://schemas.microsoft.com/office/drawing/2014/main" id="{FCCAE4E3-CC75-4E3B-994F-1E6A308E68B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873" name="Text Box 3">
          <a:extLst>
            <a:ext uri="{FF2B5EF4-FFF2-40B4-BE49-F238E27FC236}">
              <a16:creationId xmlns:a16="http://schemas.microsoft.com/office/drawing/2014/main" id="{9813F2CD-25A6-4E46-BB6B-0585F2E7DDA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874" name="Text Box 4">
          <a:extLst>
            <a:ext uri="{FF2B5EF4-FFF2-40B4-BE49-F238E27FC236}">
              <a16:creationId xmlns:a16="http://schemas.microsoft.com/office/drawing/2014/main" id="{B63D6F51-E918-4CF5-93C4-7B8A2F051E9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75" name="Text Box 3">
          <a:extLst>
            <a:ext uri="{FF2B5EF4-FFF2-40B4-BE49-F238E27FC236}">
              <a16:creationId xmlns:a16="http://schemas.microsoft.com/office/drawing/2014/main" id="{154C177E-21B0-444A-AE54-936C8330D85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76" name="Text Box 4">
          <a:extLst>
            <a:ext uri="{FF2B5EF4-FFF2-40B4-BE49-F238E27FC236}">
              <a16:creationId xmlns:a16="http://schemas.microsoft.com/office/drawing/2014/main" id="{6DAB8FE8-EAC5-40E3-8F36-C878AE104F9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77" name="Text Box 3">
          <a:extLst>
            <a:ext uri="{FF2B5EF4-FFF2-40B4-BE49-F238E27FC236}">
              <a16:creationId xmlns:a16="http://schemas.microsoft.com/office/drawing/2014/main" id="{56FA1AD0-47FC-4C8D-B7C4-FC0E3CE9114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78" name="Text Box 4">
          <a:extLst>
            <a:ext uri="{FF2B5EF4-FFF2-40B4-BE49-F238E27FC236}">
              <a16:creationId xmlns:a16="http://schemas.microsoft.com/office/drawing/2014/main" id="{B98AF4A9-5202-4E6D-A78C-418CD952ED4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79" name="Text Box 3">
          <a:extLst>
            <a:ext uri="{FF2B5EF4-FFF2-40B4-BE49-F238E27FC236}">
              <a16:creationId xmlns:a16="http://schemas.microsoft.com/office/drawing/2014/main" id="{7025BBBE-0946-4F44-AD68-86F1D1D6321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80" name="Text Box 4">
          <a:extLst>
            <a:ext uri="{FF2B5EF4-FFF2-40B4-BE49-F238E27FC236}">
              <a16:creationId xmlns:a16="http://schemas.microsoft.com/office/drawing/2014/main" id="{74A4501B-52BF-4685-9691-D9A7F0B0C28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81" name="Text Box 3">
          <a:extLst>
            <a:ext uri="{FF2B5EF4-FFF2-40B4-BE49-F238E27FC236}">
              <a16:creationId xmlns:a16="http://schemas.microsoft.com/office/drawing/2014/main" id="{2D405995-0B99-41AC-8344-780D08A4F2F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82" name="Text Box 4">
          <a:extLst>
            <a:ext uri="{FF2B5EF4-FFF2-40B4-BE49-F238E27FC236}">
              <a16:creationId xmlns:a16="http://schemas.microsoft.com/office/drawing/2014/main" id="{083A297E-CDEE-4210-8868-39C4302D419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83" name="Text Box 3">
          <a:extLst>
            <a:ext uri="{FF2B5EF4-FFF2-40B4-BE49-F238E27FC236}">
              <a16:creationId xmlns:a16="http://schemas.microsoft.com/office/drawing/2014/main" id="{BFFD1F8B-80B1-4F6E-84D2-67F774F9FDB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84" name="Text Box 4">
          <a:extLst>
            <a:ext uri="{FF2B5EF4-FFF2-40B4-BE49-F238E27FC236}">
              <a16:creationId xmlns:a16="http://schemas.microsoft.com/office/drawing/2014/main" id="{62A6D3D4-0487-4147-BF92-03EA3CCC9FE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85" name="Text Box 3">
          <a:extLst>
            <a:ext uri="{FF2B5EF4-FFF2-40B4-BE49-F238E27FC236}">
              <a16:creationId xmlns:a16="http://schemas.microsoft.com/office/drawing/2014/main" id="{8B856C18-0789-4824-8220-607FE7A5975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86" name="Text Box 4">
          <a:extLst>
            <a:ext uri="{FF2B5EF4-FFF2-40B4-BE49-F238E27FC236}">
              <a16:creationId xmlns:a16="http://schemas.microsoft.com/office/drawing/2014/main" id="{EE2E401C-EF05-49F4-BCEA-F68D9839B3D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87" name="Text Box 3">
          <a:extLst>
            <a:ext uri="{FF2B5EF4-FFF2-40B4-BE49-F238E27FC236}">
              <a16:creationId xmlns:a16="http://schemas.microsoft.com/office/drawing/2014/main" id="{81F1B890-EC15-4219-A99E-6741932A12B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88" name="Text Box 4">
          <a:extLst>
            <a:ext uri="{FF2B5EF4-FFF2-40B4-BE49-F238E27FC236}">
              <a16:creationId xmlns:a16="http://schemas.microsoft.com/office/drawing/2014/main" id="{A079A80E-F316-40DD-A65D-00F901E3083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889" name="Text Box 3">
          <a:extLst>
            <a:ext uri="{FF2B5EF4-FFF2-40B4-BE49-F238E27FC236}">
              <a16:creationId xmlns:a16="http://schemas.microsoft.com/office/drawing/2014/main" id="{66DBE0AE-E451-4E8E-BA1E-E0AFCFD21CB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90" name="Text Box 3">
          <a:extLst>
            <a:ext uri="{FF2B5EF4-FFF2-40B4-BE49-F238E27FC236}">
              <a16:creationId xmlns:a16="http://schemas.microsoft.com/office/drawing/2014/main" id="{EA4E5A1B-27C5-4C65-A681-C68976154E5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91" name="Text Box 4">
          <a:extLst>
            <a:ext uri="{FF2B5EF4-FFF2-40B4-BE49-F238E27FC236}">
              <a16:creationId xmlns:a16="http://schemas.microsoft.com/office/drawing/2014/main" id="{99A3674D-9C42-483C-8639-1F11571337B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92" name="Text Box 3">
          <a:extLst>
            <a:ext uri="{FF2B5EF4-FFF2-40B4-BE49-F238E27FC236}">
              <a16:creationId xmlns:a16="http://schemas.microsoft.com/office/drawing/2014/main" id="{E6A923F4-BDD2-497D-BCD6-4E412A2117C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893" name="Text Box 3">
          <a:extLst>
            <a:ext uri="{FF2B5EF4-FFF2-40B4-BE49-F238E27FC236}">
              <a16:creationId xmlns:a16="http://schemas.microsoft.com/office/drawing/2014/main" id="{515937B8-FBB2-4364-B76C-123DCAE3273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894" name="Text Box 4">
          <a:extLst>
            <a:ext uri="{FF2B5EF4-FFF2-40B4-BE49-F238E27FC236}">
              <a16:creationId xmlns:a16="http://schemas.microsoft.com/office/drawing/2014/main" id="{5992B451-DFEE-4B96-9F0E-6E31582B43C6}"/>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95" name="Text Box 3">
          <a:extLst>
            <a:ext uri="{FF2B5EF4-FFF2-40B4-BE49-F238E27FC236}">
              <a16:creationId xmlns:a16="http://schemas.microsoft.com/office/drawing/2014/main" id="{079DE745-AB01-4747-829C-212F295301B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96" name="Text Box 4">
          <a:extLst>
            <a:ext uri="{FF2B5EF4-FFF2-40B4-BE49-F238E27FC236}">
              <a16:creationId xmlns:a16="http://schemas.microsoft.com/office/drawing/2014/main" id="{BEC2E91F-688B-4448-97BF-66DC02DFA9A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97" name="Text Box 3">
          <a:extLst>
            <a:ext uri="{FF2B5EF4-FFF2-40B4-BE49-F238E27FC236}">
              <a16:creationId xmlns:a16="http://schemas.microsoft.com/office/drawing/2014/main" id="{9173CC02-3892-4BBA-9D1B-72963FDDC90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898" name="Text Box 4">
          <a:extLst>
            <a:ext uri="{FF2B5EF4-FFF2-40B4-BE49-F238E27FC236}">
              <a16:creationId xmlns:a16="http://schemas.microsoft.com/office/drawing/2014/main" id="{238E7C6F-072C-4F6F-A558-22F8FD75717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899" name="Text Box 3">
          <a:extLst>
            <a:ext uri="{FF2B5EF4-FFF2-40B4-BE49-F238E27FC236}">
              <a16:creationId xmlns:a16="http://schemas.microsoft.com/office/drawing/2014/main" id="{A19B28A6-25BE-4112-AE3B-BD6B20A43C1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00" name="Text Box 4">
          <a:extLst>
            <a:ext uri="{FF2B5EF4-FFF2-40B4-BE49-F238E27FC236}">
              <a16:creationId xmlns:a16="http://schemas.microsoft.com/office/drawing/2014/main" id="{053BE40E-E56A-4DBF-A9FB-620F23C6D09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01" name="Text Box 3">
          <a:extLst>
            <a:ext uri="{FF2B5EF4-FFF2-40B4-BE49-F238E27FC236}">
              <a16:creationId xmlns:a16="http://schemas.microsoft.com/office/drawing/2014/main" id="{DF3BBC84-8D25-44D8-9F94-2CDEC5D8751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02" name="Text Box 4">
          <a:extLst>
            <a:ext uri="{FF2B5EF4-FFF2-40B4-BE49-F238E27FC236}">
              <a16:creationId xmlns:a16="http://schemas.microsoft.com/office/drawing/2014/main" id="{819ADC03-BEC2-4965-B260-F38A3E8D4B0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03" name="Text Box 3">
          <a:extLst>
            <a:ext uri="{FF2B5EF4-FFF2-40B4-BE49-F238E27FC236}">
              <a16:creationId xmlns:a16="http://schemas.microsoft.com/office/drawing/2014/main" id="{23ABE30F-7EC2-477F-9FFE-D5A3FF4A0C8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04" name="Text Box 4">
          <a:extLst>
            <a:ext uri="{FF2B5EF4-FFF2-40B4-BE49-F238E27FC236}">
              <a16:creationId xmlns:a16="http://schemas.microsoft.com/office/drawing/2014/main" id="{E346B72F-C099-4F90-8AF7-A4729E12C49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05" name="Text Box 3">
          <a:extLst>
            <a:ext uri="{FF2B5EF4-FFF2-40B4-BE49-F238E27FC236}">
              <a16:creationId xmlns:a16="http://schemas.microsoft.com/office/drawing/2014/main" id="{03BF35B3-F63F-4E4E-994C-17AC5102070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06" name="Text Box 4">
          <a:extLst>
            <a:ext uri="{FF2B5EF4-FFF2-40B4-BE49-F238E27FC236}">
              <a16:creationId xmlns:a16="http://schemas.microsoft.com/office/drawing/2014/main" id="{31A25C3E-EA8B-4D73-885A-79895216C72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07" name="Text Box 3">
          <a:extLst>
            <a:ext uri="{FF2B5EF4-FFF2-40B4-BE49-F238E27FC236}">
              <a16:creationId xmlns:a16="http://schemas.microsoft.com/office/drawing/2014/main" id="{3A405059-08CC-4499-B4AF-358B0E686AB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08" name="Text Box 4">
          <a:extLst>
            <a:ext uri="{FF2B5EF4-FFF2-40B4-BE49-F238E27FC236}">
              <a16:creationId xmlns:a16="http://schemas.microsoft.com/office/drawing/2014/main" id="{31B761AB-1A1B-472C-AFB8-4A792B498FA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909" name="Text Box 3">
          <a:extLst>
            <a:ext uri="{FF2B5EF4-FFF2-40B4-BE49-F238E27FC236}">
              <a16:creationId xmlns:a16="http://schemas.microsoft.com/office/drawing/2014/main" id="{2DF0D29E-287B-4C3A-A2B4-125771682D6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10" name="Text Box 3">
          <a:extLst>
            <a:ext uri="{FF2B5EF4-FFF2-40B4-BE49-F238E27FC236}">
              <a16:creationId xmlns:a16="http://schemas.microsoft.com/office/drawing/2014/main" id="{0C6FB3BD-16D3-4839-A390-2ED8C9795CC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11" name="Text Box 4">
          <a:extLst>
            <a:ext uri="{FF2B5EF4-FFF2-40B4-BE49-F238E27FC236}">
              <a16:creationId xmlns:a16="http://schemas.microsoft.com/office/drawing/2014/main" id="{764EB5A0-D54C-4ACC-915B-28870D06978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12" name="Text Box 3">
          <a:extLst>
            <a:ext uri="{FF2B5EF4-FFF2-40B4-BE49-F238E27FC236}">
              <a16:creationId xmlns:a16="http://schemas.microsoft.com/office/drawing/2014/main" id="{BF20B073-A208-4BC3-8F85-0585C84F322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13" name="Text Box 3">
          <a:extLst>
            <a:ext uri="{FF2B5EF4-FFF2-40B4-BE49-F238E27FC236}">
              <a16:creationId xmlns:a16="http://schemas.microsoft.com/office/drawing/2014/main" id="{D1908977-FB20-4D4F-AF29-D41FDC2FA6D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14" name="Text Box 4">
          <a:extLst>
            <a:ext uri="{FF2B5EF4-FFF2-40B4-BE49-F238E27FC236}">
              <a16:creationId xmlns:a16="http://schemas.microsoft.com/office/drawing/2014/main" id="{08B715B1-3537-46A5-AC2A-EF96478BD4A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15" name="Text Box 3">
          <a:extLst>
            <a:ext uri="{FF2B5EF4-FFF2-40B4-BE49-F238E27FC236}">
              <a16:creationId xmlns:a16="http://schemas.microsoft.com/office/drawing/2014/main" id="{78377680-5FA5-4312-BF0D-27F800ED846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916" name="Text Box 3">
          <a:extLst>
            <a:ext uri="{FF2B5EF4-FFF2-40B4-BE49-F238E27FC236}">
              <a16:creationId xmlns:a16="http://schemas.microsoft.com/office/drawing/2014/main" id="{94652309-27B1-46EE-9491-1CFD19A9071B}"/>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917" name="Text Box 4">
          <a:extLst>
            <a:ext uri="{FF2B5EF4-FFF2-40B4-BE49-F238E27FC236}">
              <a16:creationId xmlns:a16="http://schemas.microsoft.com/office/drawing/2014/main" id="{35676A89-34C6-41B7-A851-A08E572BE5FB}"/>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918" name="Text Box 3">
          <a:extLst>
            <a:ext uri="{FF2B5EF4-FFF2-40B4-BE49-F238E27FC236}">
              <a16:creationId xmlns:a16="http://schemas.microsoft.com/office/drawing/2014/main" id="{9F0948E9-5609-4D42-9F5D-3DF453E03C1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919" name="Text Box 4">
          <a:extLst>
            <a:ext uri="{FF2B5EF4-FFF2-40B4-BE49-F238E27FC236}">
              <a16:creationId xmlns:a16="http://schemas.microsoft.com/office/drawing/2014/main" id="{39F433F8-2423-4143-A0C6-26C1D6ECD1C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920" name="Text Box 3">
          <a:extLst>
            <a:ext uri="{FF2B5EF4-FFF2-40B4-BE49-F238E27FC236}">
              <a16:creationId xmlns:a16="http://schemas.microsoft.com/office/drawing/2014/main" id="{7FB12424-EFC2-48D5-982E-02AC41EB427F}"/>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921" name="Text Box 4">
          <a:extLst>
            <a:ext uri="{FF2B5EF4-FFF2-40B4-BE49-F238E27FC236}">
              <a16:creationId xmlns:a16="http://schemas.microsoft.com/office/drawing/2014/main" id="{F0B86D79-1B48-45BC-B920-9ED82496A2B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22" name="Text Box 3">
          <a:extLst>
            <a:ext uri="{FF2B5EF4-FFF2-40B4-BE49-F238E27FC236}">
              <a16:creationId xmlns:a16="http://schemas.microsoft.com/office/drawing/2014/main" id="{230E5733-5F93-4ECB-8A2D-0EAE0223B92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23" name="Text Box 4">
          <a:extLst>
            <a:ext uri="{FF2B5EF4-FFF2-40B4-BE49-F238E27FC236}">
              <a16:creationId xmlns:a16="http://schemas.microsoft.com/office/drawing/2014/main" id="{CF93C7E1-AEE8-4C53-B0EB-8BEC3922D9B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924" name="Text Box 3">
          <a:extLst>
            <a:ext uri="{FF2B5EF4-FFF2-40B4-BE49-F238E27FC236}">
              <a16:creationId xmlns:a16="http://schemas.microsoft.com/office/drawing/2014/main" id="{02803605-B187-428B-903F-9185C26E239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925" name="Text Box 4">
          <a:extLst>
            <a:ext uri="{FF2B5EF4-FFF2-40B4-BE49-F238E27FC236}">
              <a16:creationId xmlns:a16="http://schemas.microsoft.com/office/drawing/2014/main" id="{05C6C9C7-4F11-4195-ABA9-8AE0FA193DB6}"/>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26" name="Text Box 3">
          <a:extLst>
            <a:ext uri="{FF2B5EF4-FFF2-40B4-BE49-F238E27FC236}">
              <a16:creationId xmlns:a16="http://schemas.microsoft.com/office/drawing/2014/main" id="{062E5311-355A-475F-A1F5-46EBE12D97C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27" name="Text Box 4">
          <a:extLst>
            <a:ext uri="{FF2B5EF4-FFF2-40B4-BE49-F238E27FC236}">
              <a16:creationId xmlns:a16="http://schemas.microsoft.com/office/drawing/2014/main" id="{6FF6B9E2-788B-4687-A2C3-DF6CA2E7809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28" name="Text Box 3">
          <a:extLst>
            <a:ext uri="{FF2B5EF4-FFF2-40B4-BE49-F238E27FC236}">
              <a16:creationId xmlns:a16="http://schemas.microsoft.com/office/drawing/2014/main" id="{77F6C9E9-A9D5-4E8D-9653-34AF8572590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29" name="Text Box 4">
          <a:extLst>
            <a:ext uri="{FF2B5EF4-FFF2-40B4-BE49-F238E27FC236}">
              <a16:creationId xmlns:a16="http://schemas.microsoft.com/office/drawing/2014/main" id="{C3076912-12F8-4E85-984A-F8B2F349F3B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930" name="Text Box 3">
          <a:extLst>
            <a:ext uri="{FF2B5EF4-FFF2-40B4-BE49-F238E27FC236}">
              <a16:creationId xmlns:a16="http://schemas.microsoft.com/office/drawing/2014/main" id="{967FA43C-5B07-4A53-ACF4-77AF85D2E61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931" name="Text Box 4">
          <a:extLst>
            <a:ext uri="{FF2B5EF4-FFF2-40B4-BE49-F238E27FC236}">
              <a16:creationId xmlns:a16="http://schemas.microsoft.com/office/drawing/2014/main" id="{306468D1-EB9C-4F6D-8019-81D5FB87B024}"/>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32" name="Text Box 3">
          <a:extLst>
            <a:ext uri="{FF2B5EF4-FFF2-40B4-BE49-F238E27FC236}">
              <a16:creationId xmlns:a16="http://schemas.microsoft.com/office/drawing/2014/main" id="{4A9F73FE-4D05-407F-88B2-2A8B51B5540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33" name="Text Box 4">
          <a:extLst>
            <a:ext uri="{FF2B5EF4-FFF2-40B4-BE49-F238E27FC236}">
              <a16:creationId xmlns:a16="http://schemas.microsoft.com/office/drawing/2014/main" id="{D7F409D9-8204-4C7F-A777-B343D461103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34" name="Text Box 3">
          <a:extLst>
            <a:ext uri="{FF2B5EF4-FFF2-40B4-BE49-F238E27FC236}">
              <a16:creationId xmlns:a16="http://schemas.microsoft.com/office/drawing/2014/main" id="{B3C562C3-89C3-4552-9761-F80C55F64DF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35" name="Text Box 4">
          <a:extLst>
            <a:ext uri="{FF2B5EF4-FFF2-40B4-BE49-F238E27FC236}">
              <a16:creationId xmlns:a16="http://schemas.microsoft.com/office/drawing/2014/main" id="{2DB4F044-47EE-4F91-9612-3630B84C950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36" name="Text Box 3">
          <a:extLst>
            <a:ext uri="{FF2B5EF4-FFF2-40B4-BE49-F238E27FC236}">
              <a16:creationId xmlns:a16="http://schemas.microsoft.com/office/drawing/2014/main" id="{75CB6686-9104-4485-A213-58196717E63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37" name="Text Box 4">
          <a:extLst>
            <a:ext uri="{FF2B5EF4-FFF2-40B4-BE49-F238E27FC236}">
              <a16:creationId xmlns:a16="http://schemas.microsoft.com/office/drawing/2014/main" id="{5997FCBA-BCB4-441E-BB1C-664FF21BB95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938" name="Text Box 3">
          <a:extLst>
            <a:ext uri="{FF2B5EF4-FFF2-40B4-BE49-F238E27FC236}">
              <a16:creationId xmlns:a16="http://schemas.microsoft.com/office/drawing/2014/main" id="{E37EE8CE-57FD-4774-A770-A97DBF2A9CC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939" name="Text Box 4">
          <a:extLst>
            <a:ext uri="{FF2B5EF4-FFF2-40B4-BE49-F238E27FC236}">
              <a16:creationId xmlns:a16="http://schemas.microsoft.com/office/drawing/2014/main" id="{CF65304E-226E-42F4-80B3-577AB8ABDAF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40" name="Text Box 3">
          <a:extLst>
            <a:ext uri="{FF2B5EF4-FFF2-40B4-BE49-F238E27FC236}">
              <a16:creationId xmlns:a16="http://schemas.microsoft.com/office/drawing/2014/main" id="{3AE73FE2-EDEE-4C21-8557-257883EB4F8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41" name="Text Box 4">
          <a:extLst>
            <a:ext uri="{FF2B5EF4-FFF2-40B4-BE49-F238E27FC236}">
              <a16:creationId xmlns:a16="http://schemas.microsoft.com/office/drawing/2014/main" id="{16B360D1-8BC2-486E-B4EC-112E05366F3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42" name="Text Box 3">
          <a:extLst>
            <a:ext uri="{FF2B5EF4-FFF2-40B4-BE49-F238E27FC236}">
              <a16:creationId xmlns:a16="http://schemas.microsoft.com/office/drawing/2014/main" id="{F2396809-2DD1-48FE-8EFD-89E6BD4EB75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43" name="Text Box 4">
          <a:extLst>
            <a:ext uri="{FF2B5EF4-FFF2-40B4-BE49-F238E27FC236}">
              <a16:creationId xmlns:a16="http://schemas.microsoft.com/office/drawing/2014/main" id="{5B355DEE-E77E-4EB6-BA9D-2A51D6C245C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44" name="Text Box 3">
          <a:extLst>
            <a:ext uri="{FF2B5EF4-FFF2-40B4-BE49-F238E27FC236}">
              <a16:creationId xmlns:a16="http://schemas.microsoft.com/office/drawing/2014/main" id="{3C52C62F-4109-4A72-9856-998CDD5138F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45" name="Text Box 4">
          <a:extLst>
            <a:ext uri="{FF2B5EF4-FFF2-40B4-BE49-F238E27FC236}">
              <a16:creationId xmlns:a16="http://schemas.microsoft.com/office/drawing/2014/main" id="{964A83D6-F2C8-46B5-89E1-08AE95F0AAA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46" name="Text Box 3">
          <a:extLst>
            <a:ext uri="{FF2B5EF4-FFF2-40B4-BE49-F238E27FC236}">
              <a16:creationId xmlns:a16="http://schemas.microsoft.com/office/drawing/2014/main" id="{33975DEB-1558-4496-A30A-4D0E774295E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47" name="Text Box 4">
          <a:extLst>
            <a:ext uri="{FF2B5EF4-FFF2-40B4-BE49-F238E27FC236}">
              <a16:creationId xmlns:a16="http://schemas.microsoft.com/office/drawing/2014/main" id="{BD68A56D-77BE-4487-8717-5F55EE75A82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948" name="Text Box 3">
          <a:extLst>
            <a:ext uri="{FF2B5EF4-FFF2-40B4-BE49-F238E27FC236}">
              <a16:creationId xmlns:a16="http://schemas.microsoft.com/office/drawing/2014/main" id="{01B02110-52D7-457A-AB6D-24A73FD4577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949" name="Text Box 4">
          <a:extLst>
            <a:ext uri="{FF2B5EF4-FFF2-40B4-BE49-F238E27FC236}">
              <a16:creationId xmlns:a16="http://schemas.microsoft.com/office/drawing/2014/main" id="{CF4EC606-B304-4F39-85C9-EC9C8955FDA3}"/>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50" name="Text Box 3">
          <a:extLst>
            <a:ext uri="{FF2B5EF4-FFF2-40B4-BE49-F238E27FC236}">
              <a16:creationId xmlns:a16="http://schemas.microsoft.com/office/drawing/2014/main" id="{4A8AE381-A43A-4359-8535-EE8CFD61E05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51" name="Text Box 4">
          <a:extLst>
            <a:ext uri="{FF2B5EF4-FFF2-40B4-BE49-F238E27FC236}">
              <a16:creationId xmlns:a16="http://schemas.microsoft.com/office/drawing/2014/main" id="{6E3FB7C0-3696-494B-9604-1F9EE098DC1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52" name="Text Box 3">
          <a:extLst>
            <a:ext uri="{FF2B5EF4-FFF2-40B4-BE49-F238E27FC236}">
              <a16:creationId xmlns:a16="http://schemas.microsoft.com/office/drawing/2014/main" id="{88A54E14-C687-454C-AF73-39A1C8CB8A9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53" name="Text Box 4">
          <a:extLst>
            <a:ext uri="{FF2B5EF4-FFF2-40B4-BE49-F238E27FC236}">
              <a16:creationId xmlns:a16="http://schemas.microsoft.com/office/drawing/2014/main" id="{17F2F775-99CC-41BF-93BD-6DBA62BEB51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54" name="Text Box 3">
          <a:extLst>
            <a:ext uri="{FF2B5EF4-FFF2-40B4-BE49-F238E27FC236}">
              <a16:creationId xmlns:a16="http://schemas.microsoft.com/office/drawing/2014/main" id="{0B354576-CFB0-46BE-AA0B-209F6CEC70C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55" name="Text Box 4">
          <a:extLst>
            <a:ext uri="{FF2B5EF4-FFF2-40B4-BE49-F238E27FC236}">
              <a16:creationId xmlns:a16="http://schemas.microsoft.com/office/drawing/2014/main" id="{AA768352-32C8-4631-AA4F-BE74E632F85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56" name="Text Box 3">
          <a:extLst>
            <a:ext uri="{FF2B5EF4-FFF2-40B4-BE49-F238E27FC236}">
              <a16:creationId xmlns:a16="http://schemas.microsoft.com/office/drawing/2014/main" id="{36F4931D-E697-40B6-AC6F-E3D870B76D9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57" name="Text Box 4">
          <a:extLst>
            <a:ext uri="{FF2B5EF4-FFF2-40B4-BE49-F238E27FC236}">
              <a16:creationId xmlns:a16="http://schemas.microsoft.com/office/drawing/2014/main" id="{DD17DA1B-38BC-4759-ABA1-C503E142ABC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58" name="Text Box 3">
          <a:extLst>
            <a:ext uri="{FF2B5EF4-FFF2-40B4-BE49-F238E27FC236}">
              <a16:creationId xmlns:a16="http://schemas.microsoft.com/office/drawing/2014/main" id="{CFED63F4-9048-4F14-B4DB-71BE99BFAD8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59" name="Text Box 4">
          <a:extLst>
            <a:ext uri="{FF2B5EF4-FFF2-40B4-BE49-F238E27FC236}">
              <a16:creationId xmlns:a16="http://schemas.microsoft.com/office/drawing/2014/main" id="{043F8490-B67F-4E64-BE8A-24ED2F9E7AA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960" name="Text Box 3">
          <a:extLst>
            <a:ext uri="{FF2B5EF4-FFF2-40B4-BE49-F238E27FC236}">
              <a16:creationId xmlns:a16="http://schemas.microsoft.com/office/drawing/2014/main" id="{76814A6E-9806-4F58-9081-02442C95DF8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961" name="Text Box 4">
          <a:extLst>
            <a:ext uri="{FF2B5EF4-FFF2-40B4-BE49-F238E27FC236}">
              <a16:creationId xmlns:a16="http://schemas.microsoft.com/office/drawing/2014/main" id="{62F95634-50BA-451B-AACB-4BD30A435AA2}"/>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62" name="Text Box 3">
          <a:extLst>
            <a:ext uri="{FF2B5EF4-FFF2-40B4-BE49-F238E27FC236}">
              <a16:creationId xmlns:a16="http://schemas.microsoft.com/office/drawing/2014/main" id="{3621E7C6-80F8-47A5-8F9D-046DF090EDF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63" name="Text Box 4">
          <a:extLst>
            <a:ext uri="{FF2B5EF4-FFF2-40B4-BE49-F238E27FC236}">
              <a16:creationId xmlns:a16="http://schemas.microsoft.com/office/drawing/2014/main" id="{C00E91FA-5483-45A2-9AA6-660E8AF13B4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64" name="Text Box 3">
          <a:extLst>
            <a:ext uri="{FF2B5EF4-FFF2-40B4-BE49-F238E27FC236}">
              <a16:creationId xmlns:a16="http://schemas.microsoft.com/office/drawing/2014/main" id="{F4236F5E-A5B5-4EB0-8E3F-E4505DD3BFE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65" name="Text Box 4">
          <a:extLst>
            <a:ext uri="{FF2B5EF4-FFF2-40B4-BE49-F238E27FC236}">
              <a16:creationId xmlns:a16="http://schemas.microsoft.com/office/drawing/2014/main" id="{5E0BB6D5-1135-4445-8FB9-269D7A05ABC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66" name="Text Box 3">
          <a:extLst>
            <a:ext uri="{FF2B5EF4-FFF2-40B4-BE49-F238E27FC236}">
              <a16:creationId xmlns:a16="http://schemas.microsoft.com/office/drawing/2014/main" id="{CE1655BD-4328-435E-9BE6-CD53163327C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67" name="Text Box 4">
          <a:extLst>
            <a:ext uri="{FF2B5EF4-FFF2-40B4-BE49-F238E27FC236}">
              <a16:creationId xmlns:a16="http://schemas.microsoft.com/office/drawing/2014/main" id="{9156043F-EF38-4412-AA0A-DCDE9724023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68" name="Text Box 3">
          <a:extLst>
            <a:ext uri="{FF2B5EF4-FFF2-40B4-BE49-F238E27FC236}">
              <a16:creationId xmlns:a16="http://schemas.microsoft.com/office/drawing/2014/main" id="{7C470964-D87D-4F89-9C1F-3106D1E2765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69" name="Text Box 4">
          <a:extLst>
            <a:ext uri="{FF2B5EF4-FFF2-40B4-BE49-F238E27FC236}">
              <a16:creationId xmlns:a16="http://schemas.microsoft.com/office/drawing/2014/main" id="{40955144-71A6-4E5E-AA45-6319C6E0728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70" name="Text Box 3">
          <a:extLst>
            <a:ext uri="{FF2B5EF4-FFF2-40B4-BE49-F238E27FC236}">
              <a16:creationId xmlns:a16="http://schemas.microsoft.com/office/drawing/2014/main" id="{2F486B9A-AD37-4AF6-AAF9-615D55F1C4E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71" name="Text Box 4">
          <a:extLst>
            <a:ext uri="{FF2B5EF4-FFF2-40B4-BE49-F238E27FC236}">
              <a16:creationId xmlns:a16="http://schemas.microsoft.com/office/drawing/2014/main" id="{666D46D4-89F2-4BA7-BB1E-C3A3EE9E762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72" name="Text Box 3">
          <a:extLst>
            <a:ext uri="{FF2B5EF4-FFF2-40B4-BE49-F238E27FC236}">
              <a16:creationId xmlns:a16="http://schemas.microsoft.com/office/drawing/2014/main" id="{6789C1E8-6AA5-4F52-B29A-A9E6BB32713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73" name="Text Box 4">
          <a:extLst>
            <a:ext uri="{FF2B5EF4-FFF2-40B4-BE49-F238E27FC236}">
              <a16:creationId xmlns:a16="http://schemas.microsoft.com/office/drawing/2014/main" id="{436CDDFD-EF62-4CF7-AFE2-7F15E1122AE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974" name="Text Box 3">
          <a:extLst>
            <a:ext uri="{FF2B5EF4-FFF2-40B4-BE49-F238E27FC236}">
              <a16:creationId xmlns:a16="http://schemas.microsoft.com/office/drawing/2014/main" id="{3F88F99E-BB64-4ACA-859E-E122724E42A7}"/>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975" name="Text Box 3">
          <a:extLst>
            <a:ext uri="{FF2B5EF4-FFF2-40B4-BE49-F238E27FC236}">
              <a16:creationId xmlns:a16="http://schemas.microsoft.com/office/drawing/2014/main" id="{42E3FD09-71FE-41B7-BB1E-FA1DC34931AD}"/>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976" name="Text Box 4">
          <a:extLst>
            <a:ext uri="{FF2B5EF4-FFF2-40B4-BE49-F238E27FC236}">
              <a16:creationId xmlns:a16="http://schemas.microsoft.com/office/drawing/2014/main" id="{39C53C29-F8A8-4A85-9B04-B312111B087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77" name="Text Box 3">
          <a:extLst>
            <a:ext uri="{FF2B5EF4-FFF2-40B4-BE49-F238E27FC236}">
              <a16:creationId xmlns:a16="http://schemas.microsoft.com/office/drawing/2014/main" id="{6394D112-9525-4D4D-A73D-4C6CF80EB27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78" name="Text Box 4">
          <a:extLst>
            <a:ext uri="{FF2B5EF4-FFF2-40B4-BE49-F238E27FC236}">
              <a16:creationId xmlns:a16="http://schemas.microsoft.com/office/drawing/2014/main" id="{043C3D75-5222-4124-83C1-9114234CA2E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79" name="Text Box 3">
          <a:extLst>
            <a:ext uri="{FF2B5EF4-FFF2-40B4-BE49-F238E27FC236}">
              <a16:creationId xmlns:a16="http://schemas.microsoft.com/office/drawing/2014/main" id="{FAEBDE8F-F80A-4624-82F5-43D6427FCBE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80" name="Text Box 4">
          <a:extLst>
            <a:ext uri="{FF2B5EF4-FFF2-40B4-BE49-F238E27FC236}">
              <a16:creationId xmlns:a16="http://schemas.microsoft.com/office/drawing/2014/main" id="{FD428F3D-7163-4600-A716-1B053507ABB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81" name="Text Box 3">
          <a:extLst>
            <a:ext uri="{FF2B5EF4-FFF2-40B4-BE49-F238E27FC236}">
              <a16:creationId xmlns:a16="http://schemas.microsoft.com/office/drawing/2014/main" id="{E9750D23-29FE-49EC-A534-3B37554907E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82" name="Text Box 4">
          <a:extLst>
            <a:ext uri="{FF2B5EF4-FFF2-40B4-BE49-F238E27FC236}">
              <a16:creationId xmlns:a16="http://schemas.microsoft.com/office/drawing/2014/main" id="{D95B9454-6E3B-47CB-9042-1E0C187FB43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83" name="Text Box 3">
          <a:extLst>
            <a:ext uri="{FF2B5EF4-FFF2-40B4-BE49-F238E27FC236}">
              <a16:creationId xmlns:a16="http://schemas.microsoft.com/office/drawing/2014/main" id="{2D88F109-8D8F-4D6C-AA46-08A02E2FC97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84" name="Text Box 4">
          <a:extLst>
            <a:ext uri="{FF2B5EF4-FFF2-40B4-BE49-F238E27FC236}">
              <a16:creationId xmlns:a16="http://schemas.microsoft.com/office/drawing/2014/main" id="{7EA86F1F-EAA4-4218-B8F8-90ACA1FDB13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85" name="Text Box 3">
          <a:extLst>
            <a:ext uri="{FF2B5EF4-FFF2-40B4-BE49-F238E27FC236}">
              <a16:creationId xmlns:a16="http://schemas.microsoft.com/office/drawing/2014/main" id="{CE2F1AAD-EB4D-4FBF-8FCB-5D72A72ADC6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86" name="Text Box 4">
          <a:extLst>
            <a:ext uri="{FF2B5EF4-FFF2-40B4-BE49-F238E27FC236}">
              <a16:creationId xmlns:a16="http://schemas.microsoft.com/office/drawing/2014/main" id="{4313C93E-BB6D-43A8-93AF-AEE7AAFD6B2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87" name="Text Box 3">
          <a:extLst>
            <a:ext uri="{FF2B5EF4-FFF2-40B4-BE49-F238E27FC236}">
              <a16:creationId xmlns:a16="http://schemas.microsoft.com/office/drawing/2014/main" id="{E1C616F3-7101-40B8-970F-AFC5288504B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88" name="Text Box 4">
          <a:extLst>
            <a:ext uri="{FF2B5EF4-FFF2-40B4-BE49-F238E27FC236}">
              <a16:creationId xmlns:a16="http://schemas.microsoft.com/office/drawing/2014/main" id="{633E26EC-22ED-43BF-94A8-3FF7A9CE0DF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89" name="Text Box 3">
          <a:extLst>
            <a:ext uri="{FF2B5EF4-FFF2-40B4-BE49-F238E27FC236}">
              <a16:creationId xmlns:a16="http://schemas.microsoft.com/office/drawing/2014/main" id="{CFBD4851-153C-4537-8732-7EBD9C44F17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90" name="Text Box 4">
          <a:extLst>
            <a:ext uri="{FF2B5EF4-FFF2-40B4-BE49-F238E27FC236}">
              <a16:creationId xmlns:a16="http://schemas.microsoft.com/office/drawing/2014/main" id="{A499E67F-4DB3-4A39-8595-5272C4997EC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991" name="Text Box 3">
          <a:extLst>
            <a:ext uri="{FF2B5EF4-FFF2-40B4-BE49-F238E27FC236}">
              <a16:creationId xmlns:a16="http://schemas.microsoft.com/office/drawing/2014/main" id="{255AA1B0-BCC5-4F29-84C0-0C032B60926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992" name="Text Box 3">
          <a:extLst>
            <a:ext uri="{FF2B5EF4-FFF2-40B4-BE49-F238E27FC236}">
              <a16:creationId xmlns:a16="http://schemas.microsoft.com/office/drawing/2014/main" id="{718741C2-306D-4CD3-AAEF-D6E68A5B7F6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993" name="Text Box 4">
          <a:extLst>
            <a:ext uri="{FF2B5EF4-FFF2-40B4-BE49-F238E27FC236}">
              <a16:creationId xmlns:a16="http://schemas.microsoft.com/office/drawing/2014/main" id="{8A421A39-F1E6-40C2-A402-87E114FA50E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94" name="Text Box 3">
          <a:extLst>
            <a:ext uri="{FF2B5EF4-FFF2-40B4-BE49-F238E27FC236}">
              <a16:creationId xmlns:a16="http://schemas.microsoft.com/office/drawing/2014/main" id="{35201384-6802-480B-AA91-13EB4A397E5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95" name="Text Box 4">
          <a:extLst>
            <a:ext uri="{FF2B5EF4-FFF2-40B4-BE49-F238E27FC236}">
              <a16:creationId xmlns:a16="http://schemas.microsoft.com/office/drawing/2014/main" id="{0B0DFE5E-5D22-4B11-B0F0-A0760724517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96" name="Text Box 3">
          <a:extLst>
            <a:ext uri="{FF2B5EF4-FFF2-40B4-BE49-F238E27FC236}">
              <a16:creationId xmlns:a16="http://schemas.microsoft.com/office/drawing/2014/main" id="{54FE6270-E600-4B02-A58A-E064E74DCAE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97" name="Text Box 4">
          <a:extLst>
            <a:ext uri="{FF2B5EF4-FFF2-40B4-BE49-F238E27FC236}">
              <a16:creationId xmlns:a16="http://schemas.microsoft.com/office/drawing/2014/main" id="{AA40A8E1-010D-482A-8034-4DFFD01D169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998" name="Text Box 3">
          <a:extLst>
            <a:ext uri="{FF2B5EF4-FFF2-40B4-BE49-F238E27FC236}">
              <a16:creationId xmlns:a16="http://schemas.microsoft.com/office/drawing/2014/main" id="{5214729F-3A3B-4692-9150-021F4C1F5DF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999" name="Text Box 4">
          <a:extLst>
            <a:ext uri="{FF2B5EF4-FFF2-40B4-BE49-F238E27FC236}">
              <a16:creationId xmlns:a16="http://schemas.microsoft.com/office/drawing/2014/main" id="{2597BEE2-6B7D-4A09-B562-BA1423A8E69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00" name="Text Box 3">
          <a:extLst>
            <a:ext uri="{FF2B5EF4-FFF2-40B4-BE49-F238E27FC236}">
              <a16:creationId xmlns:a16="http://schemas.microsoft.com/office/drawing/2014/main" id="{30C03F40-F9F2-437A-BD87-E63FC027432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01" name="Text Box 4">
          <a:extLst>
            <a:ext uri="{FF2B5EF4-FFF2-40B4-BE49-F238E27FC236}">
              <a16:creationId xmlns:a16="http://schemas.microsoft.com/office/drawing/2014/main" id="{C8E8D18E-A577-4A40-8048-47F5708864A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02" name="Text Box 3">
          <a:extLst>
            <a:ext uri="{FF2B5EF4-FFF2-40B4-BE49-F238E27FC236}">
              <a16:creationId xmlns:a16="http://schemas.microsoft.com/office/drawing/2014/main" id="{B6642509-E632-4ACA-B872-35BF6270B85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03" name="Text Box 4">
          <a:extLst>
            <a:ext uri="{FF2B5EF4-FFF2-40B4-BE49-F238E27FC236}">
              <a16:creationId xmlns:a16="http://schemas.microsoft.com/office/drawing/2014/main" id="{AB3B0B43-DAC9-4478-91DD-91A126EC287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04" name="Text Box 3">
          <a:extLst>
            <a:ext uri="{FF2B5EF4-FFF2-40B4-BE49-F238E27FC236}">
              <a16:creationId xmlns:a16="http://schemas.microsoft.com/office/drawing/2014/main" id="{0C5ABD01-38BE-4AA3-AD65-38354BD2EEE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05" name="Text Box 4">
          <a:extLst>
            <a:ext uri="{FF2B5EF4-FFF2-40B4-BE49-F238E27FC236}">
              <a16:creationId xmlns:a16="http://schemas.microsoft.com/office/drawing/2014/main" id="{04C6E40F-EA26-4FEC-A452-296A37ECC6D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06" name="Text Box 3">
          <a:extLst>
            <a:ext uri="{FF2B5EF4-FFF2-40B4-BE49-F238E27FC236}">
              <a16:creationId xmlns:a16="http://schemas.microsoft.com/office/drawing/2014/main" id="{DAA8A4E5-07A1-499A-A869-DA54B0ADFF5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07" name="Text Box 4">
          <a:extLst>
            <a:ext uri="{FF2B5EF4-FFF2-40B4-BE49-F238E27FC236}">
              <a16:creationId xmlns:a16="http://schemas.microsoft.com/office/drawing/2014/main" id="{91B0407F-F0D7-43AC-8D5A-0F6EABC69A1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008" name="Text Box 3">
          <a:extLst>
            <a:ext uri="{FF2B5EF4-FFF2-40B4-BE49-F238E27FC236}">
              <a16:creationId xmlns:a16="http://schemas.microsoft.com/office/drawing/2014/main" id="{A70BEA47-8400-4A36-B9FE-7AE9B2ED01A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09" name="Text Box 3">
          <a:extLst>
            <a:ext uri="{FF2B5EF4-FFF2-40B4-BE49-F238E27FC236}">
              <a16:creationId xmlns:a16="http://schemas.microsoft.com/office/drawing/2014/main" id="{812CAC60-DE4E-42AE-AD7F-A6F0018A37E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10" name="Text Box 4">
          <a:extLst>
            <a:ext uri="{FF2B5EF4-FFF2-40B4-BE49-F238E27FC236}">
              <a16:creationId xmlns:a16="http://schemas.microsoft.com/office/drawing/2014/main" id="{2534E2A6-3AE3-4FD4-9C2B-78C992274DD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11" name="Text Box 3">
          <a:extLst>
            <a:ext uri="{FF2B5EF4-FFF2-40B4-BE49-F238E27FC236}">
              <a16:creationId xmlns:a16="http://schemas.microsoft.com/office/drawing/2014/main" id="{B3D10D2E-E00F-473D-8ECF-E4158469E9C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012" name="Text Box 3">
          <a:extLst>
            <a:ext uri="{FF2B5EF4-FFF2-40B4-BE49-F238E27FC236}">
              <a16:creationId xmlns:a16="http://schemas.microsoft.com/office/drawing/2014/main" id="{AD58E126-1B9F-4722-8ECB-2CDAA3529D0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013" name="Text Box 4">
          <a:extLst>
            <a:ext uri="{FF2B5EF4-FFF2-40B4-BE49-F238E27FC236}">
              <a16:creationId xmlns:a16="http://schemas.microsoft.com/office/drawing/2014/main" id="{868A9098-D705-4BAB-B02D-1A486336262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14" name="Text Box 3">
          <a:extLst>
            <a:ext uri="{FF2B5EF4-FFF2-40B4-BE49-F238E27FC236}">
              <a16:creationId xmlns:a16="http://schemas.microsoft.com/office/drawing/2014/main" id="{718EF0FA-C098-4199-9636-F77DC0EB71A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15" name="Text Box 4">
          <a:extLst>
            <a:ext uri="{FF2B5EF4-FFF2-40B4-BE49-F238E27FC236}">
              <a16:creationId xmlns:a16="http://schemas.microsoft.com/office/drawing/2014/main" id="{62E4A920-0B14-4AFC-9D06-3E8F8BD0017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16" name="Text Box 3">
          <a:extLst>
            <a:ext uri="{FF2B5EF4-FFF2-40B4-BE49-F238E27FC236}">
              <a16:creationId xmlns:a16="http://schemas.microsoft.com/office/drawing/2014/main" id="{F407E70F-9E3C-488B-BFC9-6D7E871EECA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17" name="Text Box 4">
          <a:extLst>
            <a:ext uri="{FF2B5EF4-FFF2-40B4-BE49-F238E27FC236}">
              <a16:creationId xmlns:a16="http://schemas.microsoft.com/office/drawing/2014/main" id="{F842CD0A-B53A-49BD-8C15-6EA448839CD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18" name="Text Box 3">
          <a:extLst>
            <a:ext uri="{FF2B5EF4-FFF2-40B4-BE49-F238E27FC236}">
              <a16:creationId xmlns:a16="http://schemas.microsoft.com/office/drawing/2014/main" id="{F32FFE62-0E12-44FC-9795-0D486D61104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19" name="Text Box 4">
          <a:extLst>
            <a:ext uri="{FF2B5EF4-FFF2-40B4-BE49-F238E27FC236}">
              <a16:creationId xmlns:a16="http://schemas.microsoft.com/office/drawing/2014/main" id="{6EAFEA6C-304C-4CA6-9A74-EDCD3ADC86C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20" name="Text Box 3">
          <a:extLst>
            <a:ext uri="{FF2B5EF4-FFF2-40B4-BE49-F238E27FC236}">
              <a16:creationId xmlns:a16="http://schemas.microsoft.com/office/drawing/2014/main" id="{AFD18552-E256-4973-9476-3DB1AEE86AD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21" name="Text Box 4">
          <a:extLst>
            <a:ext uri="{FF2B5EF4-FFF2-40B4-BE49-F238E27FC236}">
              <a16:creationId xmlns:a16="http://schemas.microsoft.com/office/drawing/2014/main" id="{9D5DD597-B416-4B99-82ED-80BE5575450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22" name="Text Box 3">
          <a:extLst>
            <a:ext uri="{FF2B5EF4-FFF2-40B4-BE49-F238E27FC236}">
              <a16:creationId xmlns:a16="http://schemas.microsoft.com/office/drawing/2014/main" id="{70FCFD53-D0FD-437C-BB32-6D166F20CA7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23" name="Text Box 4">
          <a:extLst>
            <a:ext uri="{FF2B5EF4-FFF2-40B4-BE49-F238E27FC236}">
              <a16:creationId xmlns:a16="http://schemas.microsoft.com/office/drawing/2014/main" id="{0F766471-4DEC-4362-AD8A-39C7791F00E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24" name="Text Box 3">
          <a:extLst>
            <a:ext uri="{FF2B5EF4-FFF2-40B4-BE49-F238E27FC236}">
              <a16:creationId xmlns:a16="http://schemas.microsoft.com/office/drawing/2014/main" id="{F25FCC6D-EC64-40B1-85D5-98976F1E48F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25" name="Text Box 4">
          <a:extLst>
            <a:ext uri="{FF2B5EF4-FFF2-40B4-BE49-F238E27FC236}">
              <a16:creationId xmlns:a16="http://schemas.microsoft.com/office/drawing/2014/main" id="{DE7B9831-73D4-4738-8830-3D7656C8A8F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26" name="Text Box 3">
          <a:extLst>
            <a:ext uri="{FF2B5EF4-FFF2-40B4-BE49-F238E27FC236}">
              <a16:creationId xmlns:a16="http://schemas.microsoft.com/office/drawing/2014/main" id="{71628140-E60A-40F7-92C5-2D971B94EAD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27" name="Text Box 4">
          <a:extLst>
            <a:ext uri="{FF2B5EF4-FFF2-40B4-BE49-F238E27FC236}">
              <a16:creationId xmlns:a16="http://schemas.microsoft.com/office/drawing/2014/main" id="{1D8BD64F-18D0-4A19-BA34-C42F125EF9A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028" name="Text Box 3">
          <a:extLst>
            <a:ext uri="{FF2B5EF4-FFF2-40B4-BE49-F238E27FC236}">
              <a16:creationId xmlns:a16="http://schemas.microsoft.com/office/drawing/2014/main" id="{1D889170-34CD-42E1-B645-55A95B1E26C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29" name="Text Box 3">
          <a:extLst>
            <a:ext uri="{FF2B5EF4-FFF2-40B4-BE49-F238E27FC236}">
              <a16:creationId xmlns:a16="http://schemas.microsoft.com/office/drawing/2014/main" id="{4FF82E00-4BF1-4E64-96ED-9D220C4BC48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30" name="Text Box 4">
          <a:extLst>
            <a:ext uri="{FF2B5EF4-FFF2-40B4-BE49-F238E27FC236}">
              <a16:creationId xmlns:a16="http://schemas.microsoft.com/office/drawing/2014/main" id="{1B0813D9-6F57-49F1-AD59-9C906CAA524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31" name="Text Box 3">
          <a:extLst>
            <a:ext uri="{FF2B5EF4-FFF2-40B4-BE49-F238E27FC236}">
              <a16:creationId xmlns:a16="http://schemas.microsoft.com/office/drawing/2014/main" id="{FE4DC341-0664-4B12-B635-78B1D7FD7D2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32" name="Text Box 3">
          <a:extLst>
            <a:ext uri="{FF2B5EF4-FFF2-40B4-BE49-F238E27FC236}">
              <a16:creationId xmlns:a16="http://schemas.microsoft.com/office/drawing/2014/main" id="{63601F26-CABE-4199-B6B9-722C410F2A5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33" name="Text Box 4">
          <a:extLst>
            <a:ext uri="{FF2B5EF4-FFF2-40B4-BE49-F238E27FC236}">
              <a16:creationId xmlns:a16="http://schemas.microsoft.com/office/drawing/2014/main" id="{6D85CF31-0C28-41DE-9C06-FE7190444C2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34" name="Text Box 3">
          <a:extLst>
            <a:ext uri="{FF2B5EF4-FFF2-40B4-BE49-F238E27FC236}">
              <a16:creationId xmlns:a16="http://schemas.microsoft.com/office/drawing/2014/main" id="{12769FE3-CB2B-4740-8564-7E7F5BA42A1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035" name="Text Box 3">
          <a:extLst>
            <a:ext uri="{FF2B5EF4-FFF2-40B4-BE49-F238E27FC236}">
              <a16:creationId xmlns:a16="http://schemas.microsoft.com/office/drawing/2014/main" id="{C3CB603A-F209-4360-9B0C-5967A2F2FBC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036" name="Text Box 4">
          <a:extLst>
            <a:ext uri="{FF2B5EF4-FFF2-40B4-BE49-F238E27FC236}">
              <a16:creationId xmlns:a16="http://schemas.microsoft.com/office/drawing/2014/main" id="{1BD81E63-B4AF-4EDA-ACD4-602F48DC086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37" name="Text Box 3">
          <a:extLst>
            <a:ext uri="{FF2B5EF4-FFF2-40B4-BE49-F238E27FC236}">
              <a16:creationId xmlns:a16="http://schemas.microsoft.com/office/drawing/2014/main" id="{ED794E9D-EBEE-49F4-B2D5-F42975FE6F2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38" name="Text Box 4">
          <a:extLst>
            <a:ext uri="{FF2B5EF4-FFF2-40B4-BE49-F238E27FC236}">
              <a16:creationId xmlns:a16="http://schemas.microsoft.com/office/drawing/2014/main" id="{F3AEB22F-7659-415D-AEDD-F5C33E6BDFE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39" name="Text Box 3">
          <a:extLst>
            <a:ext uri="{FF2B5EF4-FFF2-40B4-BE49-F238E27FC236}">
              <a16:creationId xmlns:a16="http://schemas.microsoft.com/office/drawing/2014/main" id="{8E7B7320-18D1-458E-93DB-2ACC5B44B07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40" name="Text Box 4">
          <a:extLst>
            <a:ext uri="{FF2B5EF4-FFF2-40B4-BE49-F238E27FC236}">
              <a16:creationId xmlns:a16="http://schemas.microsoft.com/office/drawing/2014/main" id="{167D6947-E7AF-4D63-8C69-4CC57AD17CD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41" name="Text Box 3">
          <a:extLst>
            <a:ext uri="{FF2B5EF4-FFF2-40B4-BE49-F238E27FC236}">
              <a16:creationId xmlns:a16="http://schemas.microsoft.com/office/drawing/2014/main" id="{A3BC2A71-6647-422D-93F2-4847DCAEECC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42" name="Text Box 4">
          <a:extLst>
            <a:ext uri="{FF2B5EF4-FFF2-40B4-BE49-F238E27FC236}">
              <a16:creationId xmlns:a16="http://schemas.microsoft.com/office/drawing/2014/main" id="{3786BB88-1088-4069-90AE-0D275593BAA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43" name="Text Box 3">
          <a:extLst>
            <a:ext uri="{FF2B5EF4-FFF2-40B4-BE49-F238E27FC236}">
              <a16:creationId xmlns:a16="http://schemas.microsoft.com/office/drawing/2014/main" id="{CF8B9CC6-C4D0-44B6-BE3B-7FCEBA3B4D4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44" name="Text Box 4">
          <a:extLst>
            <a:ext uri="{FF2B5EF4-FFF2-40B4-BE49-F238E27FC236}">
              <a16:creationId xmlns:a16="http://schemas.microsoft.com/office/drawing/2014/main" id="{253D2BCA-BC60-4F1B-BEA9-A373849DE9F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45" name="Text Box 3">
          <a:extLst>
            <a:ext uri="{FF2B5EF4-FFF2-40B4-BE49-F238E27FC236}">
              <a16:creationId xmlns:a16="http://schemas.microsoft.com/office/drawing/2014/main" id="{A777F461-4FF5-41D0-BD25-B00B768E736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46" name="Text Box 4">
          <a:extLst>
            <a:ext uri="{FF2B5EF4-FFF2-40B4-BE49-F238E27FC236}">
              <a16:creationId xmlns:a16="http://schemas.microsoft.com/office/drawing/2014/main" id="{535A45EC-AFAF-4A27-A6E6-040497BDC5B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47" name="Text Box 3">
          <a:extLst>
            <a:ext uri="{FF2B5EF4-FFF2-40B4-BE49-F238E27FC236}">
              <a16:creationId xmlns:a16="http://schemas.microsoft.com/office/drawing/2014/main" id="{113FB318-021F-460D-9D9D-911C32FE26C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48" name="Text Box 4">
          <a:extLst>
            <a:ext uri="{FF2B5EF4-FFF2-40B4-BE49-F238E27FC236}">
              <a16:creationId xmlns:a16="http://schemas.microsoft.com/office/drawing/2014/main" id="{92DC4765-8CA2-4CCF-9C8F-0D401FCF0CE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49" name="Text Box 3">
          <a:extLst>
            <a:ext uri="{FF2B5EF4-FFF2-40B4-BE49-F238E27FC236}">
              <a16:creationId xmlns:a16="http://schemas.microsoft.com/office/drawing/2014/main" id="{D0F92CBF-B4AA-4109-AEBA-0A62FA45DD9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50" name="Text Box 4">
          <a:extLst>
            <a:ext uri="{FF2B5EF4-FFF2-40B4-BE49-F238E27FC236}">
              <a16:creationId xmlns:a16="http://schemas.microsoft.com/office/drawing/2014/main" id="{8A741585-B08D-4F14-B365-7567673C71F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051" name="Text Box 3">
          <a:extLst>
            <a:ext uri="{FF2B5EF4-FFF2-40B4-BE49-F238E27FC236}">
              <a16:creationId xmlns:a16="http://schemas.microsoft.com/office/drawing/2014/main" id="{8DEBB150-C286-4DDE-A342-6F59B8AB4C7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52" name="Text Box 3">
          <a:extLst>
            <a:ext uri="{FF2B5EF4-FFF2-40B4-BE49-F238E27FC236}">
              <a16:creationId xmlns:a16="http://schemas.microsoft.com/office/drawing/2014/main" id="{6C0C5D1A-1B81-4BC4-B2EE-5C3E943ECA2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53" name="Text Box 4">
          <a:extLst>
            <a:ext uri="{FF2B5EF4-FFF2-40B4-BE49-F238E27FC236}">
              <a16:creationId xmlns:a16="http://schemas.microsoft.com/office/drawing/2014/main" id="{19220F41-4ED3-460B-86F2-42F6BB015E4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54" name="Text Box 3">
          <a:extLst>
            <a:ext uri="{FF2B5EF4-FFF2-40B4-BE49-F238E27FC236}">
              <a16:creationId xmlns:a16="http://schemas.microsoft.com/office/drawing/2014/main" id="{32C0BB76-AD1B-4589-9E10-9E42AFA8D5A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55" name="Text Box 3">
          <a:extLst>
            <a:ext uri="{FF2B5EF4-FFF2-40B4-BE49-F238E27FC236}">
              <a16:creationId xmlns:a16="http://schemas.microsoft.com/office/drawing/2014/main" id="{679C4C7B-F19A-4CC6-A32C-B628B7655A9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56" name="Text Box 4">
          <a:extLst>
            <a:ext uri="{FF2B5EF4-FFF2-40B4-BE49-F238E27FC236}">
              <a16:creationId xmlns:a16="http://schemas.microsoft.com/office/drawing/2014/main" id="{7AF956CD-AFC4-4EEB-AE84-B32B4916142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57" name="Text Box 3">
          <a:extLst>
            <a:ext uri="{FF2B5EF4-FFF2-40B4-BE49-F238E27FC236}">
              <a16:creationId xmlns:a16="http://schemas.microsoft.com/office/drawing/2014/main" id="{88F30490-76CA-407E-B661-4277B161E68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58" name="Text Box 3">
          <a:extLst>
            <a:ext uri="{FF2B5EF4-FFF2-40B4-BE49-F238E27FC236}">
              <a16:creationId xmlns:a16="http://schemas.microsoft.com/office/drawing/2014/main" id="{AC48077D-D706-4109-AC09-D16703E1F97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59" name="Text Box 4">
          <a:extLst>
            <a:ext uri="{FF2B5EF4-FFF2-40B4-BE49-F238E27FC236}">
              <a16:creationId xmlns:a16="http://schemas.microsoft.com/office/drawing/2014/main" id="{80E0B444-98D3-4558-BCF4-E3D6E55A49E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60" name="Text Box 3">
          <a:extLst>
            <a:ext uri="{FF2B5EF4-FFF2-40B4-BE49-F238E27FC236}">
              <a16:creationId xmlns:a16="http://schemas.microsoft.com/office/drawing/2014/main" id="{55261678-7F68-428B-86C9-0C5DD27ECAA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3061" name="Text Box 3">
          <a:extLst>
            <a:ext uri="{FF2B5EF4-FFF2-40B4-BE49-F238E27FC236}">
              <a16:creationId xmlns:a16="http://schemas.microsoft.com/office/drawing/2014/main" id="{E00B5EB6-945E-448C-A701-81231752267D}"/>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3062" name="Text Box 4">
          <a:extLst>
            <a:ext uri="{FF2B5EF4-FFF2-40B4-BE49-F238E27FC236}">
              <a16:creationId xmlns:a16="http://schemas.microsoft.com/office/drawing/2014/main" id="{4BB016AE-02CB-4421-867D-AE1D4DC13D79}"/>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063" name="Text Box 3">
          <a:extLst>
            <a:ext uri="{FF2B5EF4-FFF2-40B4-BE49-F238E27FC236}">
              <a16:creationId xmlns:a16="http://schemas.microsoft.com/office/drawing/2014/main" id="{9A9C0F8E-7276-41E1-8A36-D58BC85CF90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064" name="Text Box 4">
          <a:extLst>
            <a:ext uri="{FF2B5EF4-FFF2-40B4-BE49-F238E27FC236}">
              <a16:creationId xmlns:a16="http://schemas.microsoft.com/office/drawing/2014/main" id="{1B4988FB-4D3F-4495-B666-16C60B9D90E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065" name="Text Box 3">
          <a:extLst>
            <a:ext uri="{FF2B5EF4-FFF2-40B4-BE49-F238E27FC236}">
              <a16:creationId xmlns:a16="http://schemas.microsoft.com/office/drawing/2014/main" id="{EDB88818-135A-467E-87BE-C51B3DF5C74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066" name="Text Box 4">
          <a:extLst>
            <a:ext uri="{FF2B5EF4-FFF2-40B4-BE49-F238E27FC236}">
              <a16:creationId xmlns:a16="http://schemas.microsoft.com/office/drawing/2014/main" id="{8759F872-BC90-480A-9F92-8AD308392ABD}"/>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67" name="Text Box 3">
          <a:extLst>
            <a:ext uri="{FF2B5EF4-FFF2-40B4-BE49-F238E27FC236}">
              <a16:creationId xmlns:a16="http://schemas.microsoft.com/office/drawing/2014/main" id="{2C857F6A-034B-4F45-8988-C4499516E6D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68" name="Text Box 4">
          <a:extLst>
            <a:ext uri="{FF2B5EF4-FFF2-40B4-BE49-F238E27FC236}">
              <a16:creationId xmlns:a16="http://schemas.microsoft.com/office/drawing/2014/main" id="{1082ADB2-ECB6-4BE7-B231-A9141D02BE0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069" name="Text Box 3">
          <a:extLst>
            <a:ext uri="{FF2B5EF4-FFF2-40B4-BE49-F238E27FC236}">
              <a16:creationId xmlns:a16="http://schemas.microsoft.com/office/drawing/2014/main" id="{14CFFDE8-9624-4AC7-AC6B-908ED99A34C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070" name="Text Box 4">
          <a:extLst>
            <a:ext uri="{FF2B5EF4-FFF2-40B4-BE49-F238E27FC236}">
              <a16:creationId xmlns:a16="http://schemas.microsoft.com/office/drawing/2014/main" id="{BEC5677F-2988-4AA3-BA76-3836871CF542}"/>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71" name="Text Box 3">
          <a:extLst>
            <a:ext uri="{FF2B5EF4-FFF2-40B4-BE49-F238E27FC236}">
              <a16:creationId xmlns:a16="http://schemas.microsoft.com/office/drawing/2014/main" id="{839DF7FE-662A-4B45-A253-E6AFBFC28B7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72" name="Text Box 4">
          <a:extLst>
            <a:ext uri="{FF2B5EF4-FFF2-40B4-BE49-F238E27FC236}">
              <a16:creationId xmlns:a16="http://schemas.microsoft.com/office/drawing/2014/main" id="{A440CCD0-235D-42B3-BCF3-10AB7654CC7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73" name="Text Box 3">
          <a:extLst>
            <a:ext uri="{FF2B5EF4-FFF2-40B4-BE49-F238E27FC236}">
              <a16:creationId xmlns:a16="http://schemas.microsoft.com/office/drawing/2014/main" id="{3ED8E0FA-3875-440C-AC0A-94A710F57FA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74" name="Text Box 4">
          <a:extLst>
            <a:ext uri="{FF2B5EF4-FFF2-40B4-BE49-F238E27FC236}">
              <a16:creationId xmlns:a16="http://schemas.microsoft.com/office/drawing/2014/main" id="{36B5FEF8-D47F-4EA8-A298-8DC6292871E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075" name="Text Box 3">
          <a:extLst>
            <a:ext uri="{FF2B5EF4-FFF2-40B4-BE49-F238E27FC236}">
              <a16:creationId xmlns:a16="http://schemas.microsoft.com/office/drawing/2014/main" id="{3BF42FBE-ECFF-4B12-BF85-55986D6A120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076" name="Text Box 4">
          <a:extLst>
            <a:ext uri="{FF2B5EF4-FFF2-40B4-BE49-F238E27FC236}">
              <a16:creationId xmlns:a16="http://schemas.microsoft.com/office/drawing/2014/main" id="{59136B23-1239-4192-883F-A62BB892099B}"/>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77" name="Text Box 3">
          <a:extLst>
            <a:ext uri="{FF2B5EF4-FFF2-40B4-BE49-F238E27FC236}">
              <a16:creationId xmlns:a16="http://schemas.microsoft.com/office/drawing/2014/main" id="{A9D224B3-443E-4864-A784-E35319D3239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78" name="Text Box 4">
          <a:extLst>
            <a:ext uri="{FF2B5EF4-FFF2-40B4-BE49-F238E27FC236}">
              <a16:creationId xmlns:a16="http://schemas.microsoft.com/office/drawing/2014/main" id="{0FC30319-F05A-4AA1-8D47-67CBDD1B99E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79" name="Text Box 3">
          <a:extLst>
            <a:ext uri="{FF2B5EF4-FFF2-40B4-BE49-F238E27FC236}">
              <a16:creationId xmlns:a16="http://schemas.microsoft.com/office/drawing/2014/main" id="{80EF75EF-A3FF-43C2-8815-EE9F246672A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80" name="Text Box 4">
          <a:extLst>
            <a:ext uri="{FF2B5EF4-FFF2-40B4-BE49-F238E27FC236}">
              <a16:creationId xmlns:a16="http://schemas.microsoft.com/office/drawing/2014/main" id="{AAD6ED6F-585E-44FD-8286-01C9860FD45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81" name="Text Box 3">
          <a:extLst>
            <a:ext uri="{FF2B5EF4-FFF2-40B4-BE49-F238E27FC236}">
              <a16:creationId xmlns:a16="http://schemas.microsoft.com/office/drawing/2014/main" id="{F49C6E8F-38E5-4137-B46B-3A9CFD5E9CC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82" name="Text Box 4">
          <a:extLst>
            <a:ext uri="{FF2B5EF4-FFF2-40B4-BE49-F238E27FC236}">
              <a16:creationId xmlns:a16="http://schemas.microsoft.com/office/drawing/2014/main" id="{68790A20-3703-49F2-872E-A53B23A2DDF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083" name="Text Box 3">
          <a:extLst>
            <a:ext uri="{FF2B5EF4-FFF2-40B4-BE49-F238E27FC236}">
              <a16:creationId xmlns:a16="http://schemas.microsoft.com/office/drawing/2014/main" id="{C1D81128-D657-418C-AC12-2BC38B067F9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084" name="Text Box 4">
          <a:extLst>
            <a:ext uri="{FF2B5EF4-FFF2-40B4-BE49-F238E27FC236}">
              <a16:creationId xmlns:a16="http://schemas.microsoft.com/office/drawing/2014/main" id="{10B4A310-A8AA-4794-A207-2A9379FCC8FC}"/>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85" name="Text Box 3">
          <a:extLst>
            <a:ext uri="{FF2B5EF4-FFF2-40B4-BE49-F238E27FC236}">
              <a16:creationId xmlns:a16="http://schemas.microsoft.com/office/drawing/2014/main" id="{AD05A0AD-5D75-4F79-9C30-4B283EB524E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86" name="Text Box 4">
          <a:extLst>
            <a:ext uri="{FF2B5EF4-FFF2-40B4-BE49-F238E27FC236}">
              <a16:creationId xmlns:a16="http://schemas.microsoft.com/office/drawing/2014/main" id="{8882F6C1-FBF4-4FCE-B006-57CF4E6A1D7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87" name="Text Box 3">
          <a:extLst>
            <a:ext uri="{FF2B5EF4-FFF2-40B4-BE49-F238E27FC236}">
              <a16:creationId xmlns:a16="http://schemas.microsoft.com/office/drawing/2014/main" id="{88CE103F-0A4E-45A3-83D0-24D706E2EF9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88" name="Text Box 4">
          <a:extLst>
            <a:ext uri="{FF2B5EF4-FFF2-40B4-BE49-F238E27FC236}">
              <a16:creationId xmlns:a16="http://schemas.microsoft.com/office/drawing/2014/main" id="{8D97C489-42BA-4204-B64A-B54FC1504F8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89" name="Text Box 3">
          <a:extLst>
            <a:ext uri="{FF2B5EF4-FFF2-40B4-BE49-F238E27FC236}">
              <a16:creationId xmlns:a16="http://schemas.microsoft.com/office/drawing/2014/main" id="{A570BC5F-889F-4786-9EF2-CA2039E94DB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90" name="Text Box 4">
          <a:extLst>
            <a:ext uri="{FF2B5EF4-FFF2-40B4-BE49-F238E27FC236}">
              <a16:creationId xmlns:a16="http://schemas.microsoft.com/office/drawing/2014/main" id="{8320A5DE-4DEF-4004-B9C0-5B2AB1C2AFC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91" name="Text Box 3">
          <a:extLst>
            <a:ext uri="{FF2B5EF4-FFF2-40B4-BE49-F238E27FC236}">
              <a16:creationId xmlns:a16="http://schemas.microsoft.com/office/drawing/2014/main" id="{C13091F0-C62C-4C65-A5D2-4DE2FDC8A40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92" name="Text Box 4">
          <a:extLst>
            <a:ext uri="{FF2B5EF4-FFF2-40B4-BE49-F238E27FC236}">
              <a16:creationId xmlns:a16="http://schemas.microsoft.com/office/drawing/2014/main" id="{794D50AB-4D23-4B26-B3DC-3EE33F2C0BF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093" name="Text Box 3">
          <a:extLst>
            <a:ext uri="{FF2B5EF4-FFF2-40B4-BE49-F238E27FC236}">
              <a16:creationId xmlns:a16="http://schemas.microsoft.com/office/drawing/2014/main" id="{66C08C0E-05C1-446B-AF4A-F50B1E572B8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094" name="Text Box 4">
          <a:extLst>
            <a:ext uri="{FF2B5EF4-FFF2-40B4-BE49-F238E27FC236}">
              <a16:creationId xmlns:a16="http://schemas.microsoft.com/office/drawing/2014/main" id="{8BBB2ABF-9E3C-46AC-B5E2-86C9061FCCD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95" name="Text Box 3">
          <a:extLst>
            <a:ext uri="{FF2B5EF4-FFF2-40B4-BE49-F238E27FC236}">
              <a16:creationId xmlns:a16="http://schemas.microsoft.com/office/drawing/2014/main" id="{B7619D98-75BD-44F9-94F0-034984C704E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96" name="Text Box 4">
          <a:extLst>
            <a:ext uri="{FF2B5EF4-FFF2-40B4-BE49-F238E27FC236}">
              <a16:creationId xmlns:a16="http://schemas.microsoft.com/office/drawing/2014/main" id="{BD4DFDFD-B9A9-4772-8B53-6F2FD717E9C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97" name="Text Box 3">
          <a:extLst>
            <a:ext uri="{FF2B5EF4-FFF2-40B4-BE49-F238E27FC236}">
              <a16:creationId xmlns:a16="http://schemas.microsoft.com/office/drawing/2014/main" id="{77F55FB3-A80D-4B2A-895D-0CE574831DA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098" name="Text Box 4">
          <a:extLst>
            <a:ext uri="{FF2B5EF4-FFF2-40B4-BE49-F238E27FC236}">
              <a16:creationId xmlns:a16="http://schemas.microsoft.com/office/drawing/2014/main" id="{72988840-3353-4405-B484-0D20CDD3D6D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099" name="Text Box 3">
          <a:extLst>
            <a:ext uri="{FF2B5EF4-FFF2-40B4-BE49-F238E27FC236}">
              <a16:creationId xmlns:a16="http://schemas.microsoft.com/office/drawing/2014/main" id="{AC5DB416-48B3-42A8-A4E1-CE0734EE04E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00" name="Text Box 4">
          <a:extLst>
            <a:ext uri="{FF2B5EF4-FFF2-40B4-BE49-F238E27FC236}">
              <a16:creationId xmlns:a16="http://schemas.microsoft.com/office/drawing/2014/main" id="{B6F61F37-9AFA-4D3D-89B3-CDE2B87706A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01" name="Text Box 3">
          <a:extLst>
            <a:ext uri="{FF2B5EF4-FFF2-40B4-BE49-F238E27FC236}">
              <a16:creationId xmlns:a16="http://schemas.microsoft.com/office/drawing/2014/main" id="{E24B9F83-BB34-4D53-A07F-41817B81C38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02" name="Text Box 4">
          <a:extLst>
            <a:ext uri="{FF2B5EF4-FFF2-40B4-BE49-F238E27FC236}">
              <a16:creationId xmlns:a16="http://schemas.microsoft.com/office/drawing/2014/main" id="{4D0CF44F-F3E2-4BEB-B09F-E7D0E924463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03" name="Text Box 3">
          <a:extLst>
            <a:ext uri="{FF2B5EF4-FFF2-40B4-BE49-F238E27FC236}">
              <a16:creationId xmlns:a16="http://schemas.microsoft.com/office/drawing/2014/main" id="{EBD7E125-550C-40A8-B195-6EEDCA4324A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04" name="Text Box 4">
          <a:extLst>
            <a:ext uri="{FF2B5EF4-FFF2-40B4-BE49-F238E27FC236}">
              <a16:creationId xmlns:a16="http://schemas.microsoft.com/office/drawing/2014/main" id="{93843744-FEF5-4326-B109-8492B2947B5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105" name="Text Box 3">
          <a:extLst>
            <a:ext uri="{FF2B5EF4-FFF2-40B4-BE49-F238E27FC236}">
              <a16:creationId xmlns:a16="http://schemas.microsoft.com/office/drawing/2014/main" id="{CB1017D0-0668-4683-9F12-B74B47E1222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106" name="Text Box 4">
          <a:extLst>
            <a:ext uri="{FF2B5EF4-FFF2-40B4-BE49-F238E27FC236}">
              <a16:creationId xmlns:a16="http://schemas.microsoft.com/office/drawing/2014/main" id="{1FD81459-467B-4A61-9C67-430839E2204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07" name="Text Box 3">
          <a:extLst>
            <a:ext uri="{FF2B5EF4-FFF2-40B4-BE49-F238E27FC236}">
              <a16:creationId xmlns:a16="http://schemas.microsoft.com/office/drawing/2014/main" id="{DEF1DC06-4425-4953-AC74-87C8AAF30C4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08" name="Text Box 4">
          <a:extLst>
            <a:ext uri="{FF2B5EF4-FFF2-40B4-BE49-F238E27FC236}">
              <a16:creationId xmlns:a16="http://schemas.microsoft.com/office/drawing/2014/main" id="{068FA027-6A3D-448B-8DD3-0EE9EEB65D1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09" name="Text Box 3">
          <a:extLst>
            <a:ext uri="{FF2B5EF4-FFF2-40B4-BE49-F238E27FC236}">
              <a16:creationId xmlns:a16="http://schemas.microsoft.com/office/drawing/2014/main" id="{7C41B789-9FBF-4623-B8E2-BB99B95B3AD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10" name="Text Box 4">
          <a:extLst>
            <a:ext uri="{FF2B5EF4-FFF2-40B4-BE49-F238E27FC236}">
              <a16:creationId xmlns:a16="http://schemas.microsoft.com/office/drawing/2014/main" id="{FBF56FED-7526-4189-ADA8-E5EDEA199F2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11" name="Text Box 3">
          <a:extLst>
            <a:ext uri="{FF2B5EF4-FFF2-40B4-BE49-F238E27FC236}">
              <a16:creationId xmlns:a16="http://schemas.microsoft.com/office/drawing/2014/main" id="{4470AF58-F1E3-43DB-B276-10924FB3D82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12" name="Text Box 4">
          <a:extLst>
            <a:ext uri="{FF2B5EF4-FFF2-40B4-BE49-F238E27FC236}">
              <a16:creationId xmlns:a16="http://schemas.microsoft.com/office/drawing/2014/main" id="{6EEFCDF2-BA8E-41D4-9203-3893E1AA36D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13" name="Text Box 3">
          <a:extLst>
            <a:ext uri="{FF2B5EF4-FFF2-40B4-BE49-F238E27FC236}">
              <a16:creationId xmlns:a16="http://schemas.microsoft.com/office/drawing/2014/main" id="{5D9EB12D-59CA-440F-A5CB-071AA20ADB0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14" name="Text Box 4">
          <a:extLst>
            <a:ext uri="{FF2B5EF4-FFF2-40B4-BE49-F238E27FC236}">
              <a16:creationId xmlns:a16="http://schemas.microsoft.com/office/drawing/2014/main" id="{48F1CC7C-E8F5-4951-96C0-99104C6A762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15" name="Text Box 3">
          <a:extLst>
            <a:ext uri="{FF2B5EF4-FFF2-40B4-BE49-F238E27FC236}">
              <a16:creationId xmlns:a16="http://schemas.microsoft.com/office/drawing/2014/main" id="{E44D3131-98DF-4315-8352-C2509CE57E6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16" name="Text Box 4">
          <a:extLst>
            <a:ext uri="{FF2B5EF4-FFF2-40B4-BE49-F238E27FC236}">
              <a16:creationId xmlns:a16="http://schemas.microsoft.com/office/drawing/2014/main" id="{46D5B523-7ADF-4AF3-AA03-58AF3C417B3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17" name="Text Box 3">
          <a:extLst>
            <a:ext uri="{FF2B5EF4-FFF2-40B4-BE49-F238E27FC236}">
              <a16:creationId xmlns:a16="http://schemas.microsoft.com/office/drawing/2014/main" id="{E9AA48A1-483F-4B83-B55A-042117D3921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18" name="Text Box 4">
          <a:extLst>
            <a:ext uri="{FF2B5EF4-FFF2-40B4-BE49-F238E27FC236}">
              <a16:creationId xmlns:a16="http://schemas.microsoft.com/office/drawing/2014/main" id="{EB1F2293-35B5-4EA5-92A3-4DE03052695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3119" name="Text Box 3">
          <a:extLst>
            <a:ext uri="{FF2B5EF4-FFF2-40B4-BE49-F238E27FC236}">
              <a16:creationId xmlns:a16="http://schemas.microsoft.com/office/drawing/2014/main" id="{194F8A62-0C79-434D-8E61-CF26CFC6B0BE}"/>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120" name="Text Box 3">
          <a:extLst>
            <a:ext uri="{FF2B5EF4-FFF2-40B4-BE49-F238E27FC236}">
              <a16:creationId xmlns:a16="http://schemas.microsoft.com/office/drawing/2014/main" id="{77C1A357-72E7-49EF-AD44-333DFEDAE16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121" name="Text Box 4">
          <a:extLst>
            <a:ext uri="{FF2B5EF4-FFF2-40B4-BE49-F238E27FC236}">
              <a16:creationId xmlns:a16="http://schemas.microsoft.com/office/drawing/2014/main" id="{8B96B67D-B47E-4070-A75B-5607B25544D4}"/>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22" name="Text Box 3">
          <a:extLst>
            <a:ext uri="{FF2B5EF4-FFF2-40B4-BE49-F238E27FC236}">
              <a16:creationId xmlns:a16="http://schemas.microsoft.com/office/drawing/2014/main" id="{98EA23D1-CC05-4979-BB0C-92D08F5D77C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23" name="Text Box 4">
          <a:extLst>
            <a:ext uri="{FF2B5EF4-FFF2-40B4-BE49-F238E27FC236}">
              <a16:creationId xmlns:a16="http://schemas.microsoft.com/office/drawing/2014/main" id="{82B611CA-5940-4099-BAC0-55E656EA642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24" name="Text Box 3">
          <a:extLst>
            <a:ext uri="{FF2B5EF4-FFF2-40B4-BE49-F238E27FC236}">
              <a16:creationId xmlns:a16="http://schemas.microsoft.com/office/drawing/2014/main" id="{4F1E4AF9-7C59-468E-9860-D1B5FCC399E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25" name="Text Box 4">
          <a:extLst>
            <a:ext uri="{FF2B5EF4-FFF2-40B4-BE49-F238E27FC236}">
              <a16:creationId xmlns:a16="http://schemas.microsoft.com/office/drawing/2014/main" id="{60C48C33-20FD-4640-8D93-011020DB81F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26" name="Text Box 3">
          <a:extLst>
            <a:ext uri="{FF2B5EF4-FFF2-40B4-BE49-F238E27FC236}">
              <a16:creationId xmlns:a16="http://schemas.microsoft.com/office/drawing/2014/main" id="{14DE83E4-CCF1-4D8E-8DA6-FECE5932037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27" name="Text Box 4">
          <a:extLst>
            <a:ext uri="{FF2B5EF4-FFF2-40B4-BE49-F238E27FC236}">
              <a16:creationId xmlns:a16="http://schemas.microsoft.com/office/drawing/2014/main" id="{0F08A38F-0455-44BF-AE4F-4C1704849CE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28" name="Text Box 3">
          <a:extLst>
            <a:ext uri="{FF2B5EF4-FFF2-40B4-BE49-F238E27FC236}">
              <a16:creationId xmlns:a16="http://schemas.microsoft.com/office/drawing/2014/main" id="{A0013188-13AF-4013-A21D-2526A910797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29" name="Text Box 4">
          <a:extLst>
            <a:ext uri="{FF2B5EF4-FFF2-40B4-BE49-F238E27FC236}">
              <a16:creationId xmlns:a16="http://schemas.microsoft.com/office/drawing/2014/main" id="{D7BAAD97-7DFA-439D-AE04-91E6F3A5321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30" name="Text Box 3">
          <a:extLst>
            <a:ext uri="{FF2B5EF4-FFF2-40B4-BE49-F238E27FC236}">
              <a16:creationId xmlns:a16="http://schemas.microsoft.com/office/drawing/2014/main" id="{0E96ABAD-3992-44B9-8A08-8BCE37B5173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31" name="Text Box 4">
          <a:extLst>
            <a:ext uri="{FF2B5EF4-FFF2-40B4-BE49-F238E27FC236}">
              <a16:creationId xmlns:a16="http://schemas.microsoft.com/office/drawing/2014/main" id="{FC249D4E-3F3D-42AA-A020-2F9B7ACA9A7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32" name="Text Box 3">
          <a:extLst>
            <a:ext uri="{FF2B5EF4-FFF2-40B4-BE49-F238E27FC236}">
              <a16:creationId xmlns:a16="http://schemas.microsoft.com/office/drawing/2014/main" id="{B0636A30-902F-4454-BC44-29718D58F1B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33" name="Text Box 4">
          <a:extLst>
            <a:ext uri="{FF2B5EF4-FFF2-40B4-BE49-F238E27FC236}">
              <a16:creationId xmlns:a16="http://schemas.microsoft.com/office/drawing/2014/main" id="{FE0D41A4-4546-41B5-BD0B-70E32600E16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34" name="Text Box 3">
          <a:extLst>
            <a:ext uri="{FF2B5EF4-FFF2-40B4-BE49-F238E27FC236}">
              <a16:creationId xmlns:a16="http://schemas.microsoft.com/office/drawing/2014/main" id="{022C99FF-F48A-4B9B-B5B5-BC993A947A2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35" name="Text Box 4">
          <a:extLst>
            <a:ext uri="{FF2B5EF4-FFF2-40B4-BE49-F238E27FC236}">
              <a16:creationId xmlns:a16="http://schemas.microsoft.com/office/drawing/2014/main" id="{06079AD4-226E-4792-B72E-6317120C26D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136" name="Text Box 3">
          <a:extLst>
            <a:ext uri="{FF2B5EF4-FFF2-40B4-BE49-F238E27FC236}">
              <a16:creationId xmlns:a16="http://schemas.microsoft.com/office/drawing/2014/main" id="{F104BE85-F747-4540-BCF4-3F62917BCD5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137" name="Text Box 3">
          <a:extLst>
            <a:ext uri="{FF2B5EF4-FFF2-40B4-BE49-F238E27FC236}">
              <a16:creationId xmlns:a16="http://schemas.microsoft.com/office/drawing/2014/main" id="{9F6EA656-B72B-4E0F-B637-44F3AEF111D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138" name="Text Box 4">
          <a:extLst>
            <a:ext uri="{FF2B5EF4-FFF2-40B4-BE49-F238E27FC236}">
              <a16:creationId xmlns:a16="http://schemas.microsoft.com/office/drawing/2014/main" id="{8B209D07-57D9-4EDA-8A11-4D5D25558452}"/>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39" name="Text Box 3">
          <a:extLst>
            <a:ext uri="{FF2B5EF4-FFF2-40B4-BE49-F238E27FC236}">
              <a16:creationId xmlns:a16="http://schemas.microsoft.com/office/drawing/2014/main" id="{AD50DF32-49E0-4799-BDBF-F91A24BCDE7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40" name="Text Box 4">
          <a:extLst>
            <a:ext uri="{FF2B5EF4-FFF2-40B4-BE49-F238E27FC236}">
              <a16:creationId xmlns:a16="http://schemas.microsoft.com/office/drawing/2014/main" id="{0EAE33FB-4C43-4753-9D0C-801F81600C0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41" name="Text Box 3">
          <a:extLst>
            <a:ext uri="{FF2B5EF4-FFF2-40B4-BE49-F238E27FC236}">
              <a16:creationId xmlns:a16="http://schemas.microsoft.com/office/drawing/2014/main" id="{8A07CDC1-1508-49E9-8C69-0C6C2709CBD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42" name="Text Box 4">
          <a:extLst>
            <a:ext uri="{FF2B5EF4-FFF2-40B4-BE49-F238E27FC236}">
              <a16:creationId xmlns:a16="http://schemas.microsoft.com/office/drawing/2014/main" id="{EAE634DF-88DD-4E29-9D7C-4AB612B83A0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43" name="Text Box 3">
          <a:extLst>
            <a:ext uri="{FF2B5EF4-FFF2-40B4-BE49-F238E27FC236}">
              <a16:creationId xmlns:a16="http://schemas.microsoft.com/office/drawing/2014/main" id="{B0E2CCA0-E049-4CE9-B60F-90DA915C840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44" name="Text Box 4">
          <a:extLst>
            <a:ext uri="{FF2B5EF4-FFF2-40B4-BE49-F238E27FC236}">
              <a16:creationId xmlns:a16="http://schemas.microsoft.com/office/drawing/2014/main" id="{FB53F607-B9C9-4C1B-9AE2-51CCBB46A35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45" name="Text Box 3">
          <a:extLst>
            <a:ext uri="{FF2B5EF4-FFF2-40B4-BE49-F238E27FC236}">
              <a16:creationId xmlns:a16="http://schemas.microsoft.com/office/drawing/2014/main" id="{61FF6FD6-E8E0-4540-9E35-6DFE06DB6FA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46" name="Text Box 4">
          <a:extLst>
            <a:ext uri="{FF2B5EF4-FFF2-40B4-BE49-F238E27FC236}">
              <a16:creationId xmlns:a16="http://schemas.microsoft.com/office/drawing/2014/main" id="{C24A519A-6FD7-4C9A-B84A-70424F9CD75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47" name="Text Box 3">
          <a:extLst>
            <a:ext uri="{FF2B5EF4-FFF2-40B4-BE49-F238E27FC236}">
              <a16:creationId xmlns:a16="http://schemas.microsoft.com/office/drawing/2014/main" id="{68DFA426-D092-4EC2-BC91-DC918FE70FD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48" name="Text Box 4">
          <a:extLst>
            <a:ext uri="{FF2B5EF4-FFF2-40B4-BE49-F238E27FC236}">
              <a16:creationId xmlns:a16="http://schemas.microsoft.com/office/drawing/2014/main" id="{8937BDBE-DB0C-455D-90A2-DA0534F0BFB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49" name="Text Box 3">
          <a:extLst>
            <a:ext uri="{FF2B5EF4-FFF2-40B4-BE49-F238E27FC236}">
              <a16:creationId xmlns:a16="http://schemas.microsoft.com/office/drawing/2014/main" id="{9BCABFE0-C722-415F-B98D-EB4962955DB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50" name="Text Box 4">
          <a:extLst>
            <a:ext uri="{FF2B5EF4-FFF2-40B4-BE49-F238E27FC236}">
              <a16:creationId xmlns:a16="http://schemas.microsoft.com/office/drawing/2014/main" id="{402BA1BF-3682-4ABD-938D-B419052A253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51" name="Text Box 3">
          <a:extLst>
            <a:ext uri="{FF2B5EF4-FFF2-40B4-BE49-F238E27FC236}">
              <a16:creationId xmlns:a16="http://schemas.microsoft.com/office/drawing/2014/main" id="{561DAA23-746E-4349-A98E-4FC96D34C23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52" name="Text Box 4">
          <a:extLst>
            <a:ext uri="{FF2B5EF4-FFF2-40B4-BE49-F238E27FC236}">
              <a16:creationId xmlns:a16="http://schemas.microsoft.com/office/drawing/2014/main" id="{49DF7832-9537-42DD-A72C-5C368311734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153" name="Text Box 3">
          <a:extLst>
            <a:ext uri="{FF2B5EF4-FFF2-40B4-BE49-F238E27FC236}">
              <a16:creationId xmlns:a16="http://schemas.microsoft.com/office/drawing/2014/main" id="{33A0F2BC-E69F-4E36-8E9A-34BB8603FDF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54" name="Text Box 3">
          <a:extLst>
            <a:ext uri="{FF2B5EF4-FFF2-40B4-BE49-F238E27FC236}">
              <a16:creationId xmlns:a16="http://schemas.microsoft.com/office/drawing/2014/main" id="{946ED435-EE8C-4E40-A490-2F35C123EFC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55" name="Text Box 4">
          <a:extLst>
            <a:ext uri="{FF2B5EF4-FFF2-40B4-BE49-F238E27FC236}">
              <a16:creationId xmlns:a16="http://schemas.microsoft.com/office/drawing/2014/main" id="{1E9812FD-588D-4939-A396-B7D46334014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56" name="Text Box 3">
          <a:extLst>
            <a:ext uri="{FF2B5EF4-FFF2-40B4-BE49-F238E27FC236}">
              <a16:creationId xmlns:a16="http://schemas.microsoft.com/office/drawing/2014/main" id="{5B25A42B-A975-4CD1-9670-CC6D81F6779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157" name="Text Box 3">
          <a:extLst>
            <a:ext uri="{FF2B5EF4-FFF2-40B4-BE49-F238E27FC236}">
              <a16:creationId xmlns:a16="http://schemas.microsoft.com/office/drawing/2014/main" id="{E450D1FD-3E6F-4D97-9434-5E24215F746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158" name="Text Box 4">
          <a:extLst>
            <a:ext uri="{FF2B5EF4-FFF2-40B4-BE49-F238E27FC236}">
              <a16:creationId xmlns:a16="http://schemas.microsoft.com/office/drawing/2014/main" id="{8E8AB2A5-DF32-4D37-AF4D-3C69CD0E4A8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59" name="Text Box 3">
          <a:extLst>
            <a:ext uri="{FF2B5EF4-FFF2-40B4-BE49-F238E27FC236}">
              <a16:creationId xmlns:a16="http://schemas.microsoft.com/office/drawing/2014/main" id="{0C041E50-129D-432D-B041-A9F1E6A7A7D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60" name="Text Box 4">
          <a:extLst>
            <a:ext uri="{FF2B5EF4-FFF2-40B4-BE49-F238E27FC236}">
              <a16:creationId xmlns:a16="http://schemas.microsoft.com/office/drawing/2014/main" id="{ECA8340D-636E-4F57-AB0B-05B27F8BBFE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61" name="Text Box 3">
          <a:extLst>
            <a:ext uri="{FF2B5EF4-FFF2-40B4-BE49-F238E27FC236}">
              <a16:creationId xmlns:a16="http://schemas.microsoft.com/office/drawing/2014/main" id="{5D4C1C7D-4E19-4444-8792-ABD4DDFFC0A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62" name="Text Box 4">
          <a:extLst>
            <a:ext uri="{FF2B5EF4-FFF2-40B4-BE49-F238E27FC236}">
              <a16:creationId xmlns:a16="http://schemas.microsoft.com/office/drawing/2014/main" id="{CD69644B-EE35-41E6-B455-1F932B7A2F9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63" name="Text Box 3">
          <a:extLst>
            <a:ext uri="{FF2B5EF4-FFF2-40B4-BE49-F238E27FC236}">
              <a16:creationId xmlns:a16="http://schemas.microsoft.com/office/drawing/2014/main" id="{ACD5BDA6-925F-4C86-AE4F-4F46524EE99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64" name="Text Box 4">
          <a:extLst>
            <a:ext uri="{FF2B5EF4-FFF2-40B4-BE49-F238E27FC236}">
              <a16:creationId xmlns:a16="http://schemas.microsoft.com/office/drawing/2014/main" id="{8D74520D-FC72-41AF-B3D7-B10B7FBC454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65" name="Text Box 3">
          <a:extLst>
            <a:ext uri="{FF2B5EF4-FFF2-40B4-BE49-F238E27FC236}">
              <a16:creationId xmlns:a16="http://schemas.microsoft.com/office/drawing/2014/main" id="{08952E4E-6B22-4A1B-9333-5C9475189E5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66" name="Text Box 4">
          <a:extLst>
            <a:ext uri="{FF2B5EF4-FFF2-40B4-BE49-F238E27FC236}">
              <a16:creationId xmlns:a16="http://schemas.microsoft.com/office/drawing/2014/main" id="{A8385BA0-1895-4003-AC6B-AACD879C0F5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67" name="Text Box 3">
          <a:extLst>
            <a:ext uri="{FF2B5EF4-FFF2-40B4-BE49-F238E27FC236}">
              <a16:creationId xmlns:a16="http://schemas.microsoft.com/office/drawing/2014/main" id="{C5559F0E-CC4E-46B7-A683-0249ECD8B45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68" name="Text Box 4">
          <a:extLst>
            <a:ext uri="{FF2B5EF4-FFF2-40B4-BE49-F238E27FC236}">
              <a16:creationId xmlns:a16="http://schemas.microsoft.com/office/drawing/2014/main" id="{ECA5EE76-C40C-4C34-A254-75D624BC6A9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69" name="Text Box 3">
          <a:extLst>
            <a:ext uri="{FF2B5EF4-FFF2-40B4-BE49-F238E27FC236}">
              <a16:creationId xmlns:a16="http://schemas.microsoft.com/office/drawing/2014/main" id="{D68141D9-E73C-4554-8DEF-99AC150D6E9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70" name="Text Box 4">
          <a:extLst>
            <a:ext uri="{FF2B5EF4-FFF2-40B4-BE49-F238E27FC236}">
              <a16:creationId xmlns:a16="http://schemas.microsoft.com/office/drawing/2014/main" id="{5990C847-607F-4D4C-BD13-9A836B3490D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71" name="Text Box 3">
          <a:extLst>
            <a:ext uri="{FF2B5EF4-FFF2-40B4-BE49-F238E27FC236}">
              <a16:creationId xmlns:a16="http://schemas.microsoft.com/office/drawing/2014/main" id="{58D703E0-5417-498B-94A1-37475940575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72" name="Text Box 4">
          <a:extLst>
            <a:ext uri="{FF2B5EF4-FFF2-40B4-BE49-F238E27FC236}">
              <a16:creationId xmlns:a16="http://schemas.microsoft.com/office/drawing/2014/main" id="{6F951232-5AC6-4D02-B5F6-20CD7A2E61E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173" name="Text Box 3">
          <a:extLst>
            <a:ext uri="{FF2B5EF4-FFF2-40B4-BE49-F238E27FC236}">
              <a16:creationId xmlns:a16="http://schemas.microsoft.com/office/drawing/2014/main" id="{4231BCAE-104B-4B4B-9FA5-870F9BF62E6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74" name="Text Box 3">
          <a:extLst>
            <a:ext uri="{FF2B5EF4-FFF2-40B4-BE49-F238E27FC236}">
              <a16:creationId xmlns:a16="http://schemas.microsoft.com/office/drawing/2014/main" id="{43C47507-DD56-49DE-A78E-2339F6E85DB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75" name="Text Box 4">
          <a:extLst>
            <a:ext uri="{FF2B5EF4-FFF2-40B4-BE49-F238E27FC236}">
              <a16:creationId xmlns:a16="http://schemas.microsoft.com/office/drawing/2014/main" id="{03855A70-8E72-4CE2-A5B9-237782C4143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76" name="Text Box 3">
          <a:extLst>
            <a:ext uri="{FF2B5EF4-FFF2-40B4-BE49-F238E27FC236}">
              <a16:creationId xmlns:a16="http://schemas.microsoft.com/office/drawing/2014/main" id="{A4C9D43A-A836-4A78-B2B3-20827802035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77" name="Text Box 3">
          <a:extLst>
            <a:ext uri="{FF2B5EF4-FFF2-40B4-BE49-F238E27FC236}">
              <a16:creationId xmlns:a16="http://schemas.microsoft.com/office/drawing/2014/main" id="{52FDBC55-8244-4624-A699-11D045D00D7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78" name="Text Box 4">
          <a:extLst>
            <a:ext uri="{FF2B5EF4-FFF2-40B4-BE49-F238E27FC236}">
              <a16:creationId xmlns:a16="http://schemas.microsoft.com/office/drawing/2014/main" id="{F59E32A0-B64C-4385-A622-46615835B7D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79" name="Text Box 3">
          <a:extLst>
            <a:ext uri="{FF2B5EF4-FFF2-40B4-BE49-F238E27FC236}">
              <a16:creationId xmlns:a16="http://schemas.microsoft.com/office/drawing/2014/main" id="{6756B35A-7936-451A-A2BA-B2973CCF30D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180" name="Text Box 3">
          <a:extLst>
            <a:ext uri="{FF2B5EF4-FFF2-40B4-BE49-F238E27FC236}">
              <a16:creationId xmlns:a16="http://schemas.microsoft.com/office/drawing/2014/main" id="{97A3D600-7D30-44EB-ACB9-F8BED7C60D6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181" name="Text Box 4">
          <a:extLst>
            <a:ext uri="{FF2B5EF4-FFF2-40B4-BE49-F238E27FC236}">
              <a16:creationId xmlns:a16="http://schemas.microsoft.com/office/drawing/2014/main" id="{E1164809-512A-407B-88A1-D675A19E240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82" name="Text Box 3">
          <a:extLst>
            <a:ext uri="{FF2B5EF4-FFF2-40B4-BE49-F238E27FC236}">
              <a16:creationId xmlns:a16="http://schemas.microsoft.com/office/drawing/2014/main" id="{4157FB82-05A4-4C13-8FC6-64F2E76D517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83" name="Text Box 4">
          <a:extLst>
            <a:ext uri="{FF2B5EF4-FFF2-40B4-BE49-F238E27FC236}">
              <a16:creationId xmlns:a16="http://schemas.microsoft.com/office/drawing/2014/main" id="{366DDF16-84E9-4597-B313-78F4AD87CB7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84" name="Text Box 3">
          <a:extLst>
            <a:ext uri="{FF2B5EF4-FFF2-40B4-BE49-F238E27FC236}">
              <a16:creationId xmlns:a16="http://schemas.microsoft.com/office/drawing/2014/main" id="{26F80A4D-6DB8-4CE8-A4CA-86AC00DA22A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85" name="Text Box 4">
          <a:extLst>
            <a:ext uri="{FF2B5EF4-FFF2-40B4-BE49-F238E27FC236}">
              <a16:creationId xmlns:a16="http://schemas.microsoft.com/office/drawing/2014/main" id="{D1ADD89C-1914-487F-B3A8-56773961D59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86" name="Text Box 3">
          <a:extLst>
            <a:ext uri="{FF2B5EF4-FFF2-40B4-BE49-F238E27FC236}">
              <a16:creationId xmlns:a16="http://schemas.microsoft.com/office/drawing/2014/main" id="{D2FEDEF1-4779-4C96-B742-3C29538C0C5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87" name="Text Box 4">
          <a:extLst>
            <a:ext uri="{FF2B5EF4-FFF2-40B4-BE49-F238E27FC236}">
              <a16:creationId xmlns:a16="http://schemas.microsoft.com/office/drawing/2014/main" id="{16B473B7-5B6B-468A-B769-073DA67DDEC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88" name="Text Box 3">
          <a:extLst>
            <a:ext uri="{FF2B5EF4-FFF2-40B4-BE49-F238E27FC236}">
              <a16:creationId xmlns:a16="http://schemas.microsoft.com/office/drawing/2014/main" id="{B2379D39-99D7-4C20-B6BD-A02E168F670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89" name="Text Box 4">
          <a:extLst>
            <a:ext uri="{FF2B5EF4-FFF2-40B4-BE49-F238E27FC236}">
              <a16:creationId xmlns:a16="http://schemas.microsoft.com/office/drawing/2014/main" id="{CDD27BE9-8AF8-4F9E-9622-F41E88795B7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90" name="Text Box 3">
          <a:extLst>
            <a:ext uri="{FF2B5EF4-FFF2-40B4-BE49-F238E27FC236}">
              <a16:creationId xmlns:a16="http://schemas.microsoft.com/office/drawing/2014/main" id="{896BB737-67D4-41AC-B2FD-7D9F3D65EA4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91" name="Text Box 4">
          <a:extLst>
            <a:ext uri="{FF2B5EF4-FFF2-40B4-BE49-F238E27FC236}">
              <a16:creationId xmlns:a16="http://schemas.microsoft.com/office/drawing/2014/main" id="{748A4BD8-4F7B-4798-B39F-30997C0F075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92" name="Text Box 3">
          <a:extLst>
            <a:ext uri="{FF2B5EF4-FFF2-40B4-BE49-F238E27FC236}">
              <a16:creationId xmlns:a16="http://schemas.microsoft.com/office/drawing/2014/main" id="{12B3ADE9-69F8-44E6-B849-0EBD9746EA7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93" name="Text Box 4">
          <a:extLst>
            <a:ext uri="{FF2B5EF4-FFF2-40B4-BE49-F238E27FC236}">
              <a16:creationId xmlns:a16="http://schemas.microsoft.com/office/drawing/2014/main" id="{444F0C2B-52AD-459E-B466-86ED16ABCB7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94" name="Text Box 3">
          <a:extLst>
            <a:ext uri="{FF2B5EF4-FFF2-40B4-BE49-F238E27FC236}">
              <a16:creationId xmlns:a16="http://schemas.microsoft.com/office/drawing/2014/main" id="{9CE4D43B-8125-4B5F-812B-A02E38A0BF6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95" name="Text Box 4">
          <a:extLst>
            <a:ext uri="{FF2B5EF4-FFF2-40B4-BE49-F238E27FC236}">
              <a16:creationId xmlns:a16="http://schemas.microsoft.com/office/drawing/2014/main" id="{1C33FBAE-3327-43F4-ACE2-895F1CE3237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196" name="Text Box 3">
          <a:extLst>
            <a:ext uri="{FF2B5EF4-FFF2-40B4-BE49-F238E27FC236}">
              <a16:creationId xmlns:a16="http://schemas.microsoft.com/office/drawing/2014/main" id="{1BF7F8F5-5BA2-4BE3-B17A-0FD3FB35CA3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97" name="Text Box 3">
          <a:extLst>
            <a:ext uri="{FF2B5EF4-FFF2-40B4-BE49-F238E27FC236}">
              <a16:creationId xmlns:a16="http://schemas.microsoft.com/office/drawing/2014/main" id="{AA33E726-6265-4664-AF89-A977ADC8DF3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198" name="Text Box 4">
          <a:extLst>
            <a:ext uri="{FF2B5EF4-FFF2-40B4-BE49-F238E27FC236}">
              <a16:creationId xmlns:a16="http://schemas.microsoft.com/office/drawing/2014/main" id="{25D6FF33-5047-49B9-9C19-5E58BEEF655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199" name="Text Box 3">
          <a:extLst>
            <a:ext uri="{FF2B5EF4-FFF2-40B4-BE49-F238E27FC236}">
              <a16:creationId xmlns:a16="http://schemas.microsoft.com/office/drawing/2014/main" id="{00CC6CE4-46B1-49DB-A387-21DA5ECB47C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00" name="Text Box 3">
          <a:extLst>
            <a:ext uri="{FF2B5EF4-FFF2-40B4-BE49-F238E27FC236}">
              <a16:creationId xmlns:a16="http://schemas.microsoft.com/office/drawing/2014/main" id="{4B2B0A36-07C6-40AE-9190-2B166204759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201" name="Text Box 4">
          <a:extLst>
            <a:ext uri="{FF2B5EF4-FFF2-40B4-BE49-F238E27FC236}">
              <a16:creationId xmlns:a16="http://schemas.microsoft.com/office/drawing/2014/main" id="{216F148E-BD30-4B50-98CD-6B9F29BEF26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02" name="Text Box 3">
          <a:extLst>
            <a:ext uri="{FF2B5EF4-FFF2-40B4-BE49-F238E27FC236}">
              <a16:creationId xmlns:a16="http://schemas.microsoft.com/office/drawing/2014/main" id="{A5FE5639-7EAE-45F3-A022-18B91DEB745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03" name="Text Box 3">
          <a:extLst>
            <a:ext uri="{FF2B5EF4-FFF2-40B4-BE49-F238E27FC236}">
              <a16:creationId xmlns:a16="http://schemas.microsoft.com/office/drawing/2014/main" id="{6A2C1E05-DF20-4902-9C55-7AF180F3928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204" name="Text Box 4">
          <a:extLst>
            <a:ext uri="{FF2B5EF4-FFF2-40B4-BE49-F238E27FC236}">
              <a16:creationId xmlns:a16="http://schemas.microsoft.com/office/drawing/2014/main" id="{35A768B0-3F2B-45FF-9F8F-6E3C7C98349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05" name="Text Box 3">
          <a:extLst>
            <a:ext uri="{FF2B5EF4-FFF2-40B4-BE49-F238E27FC236}">
              <a16:creationId xmlns:a16="http://schemas.microsoft.com/office/drawing/2014/main" id="{5E767F1C-D6EA-4B8C-A109-FC22538686E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206" name="Text Box 3">
          <a:extLst>
            <a:ext uri="{FF2B5EF4-FFF2-40B4-BE49-F238E27FC236}">
              <a16:creationId xmlns:a16="http://schemas.microsoft.com/office/drawing/2014/main" id="{65E70F1E-4257-4627-87B7-6BB3FC423F4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207" name="Text Box 4">
          <a:extLst>
            <a:ext uri="{FF2B5EF4-FFF2-40B4-BE49-F238E27FC236}">
              <a16:creationId xmlns:a16="http://schemas.microsoft.com/office/drawing/2014/main" id="{8EBF07EB-0CEE-41C7-B7B3-B32EF5AA7D4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08" name="Text Box 3">
          <a:extLst>
            <a:ext uri="{FF2B5EF4-FFF2-40B4-BE49-F238E27FC236}">
              <a16:creationId xmlns:a16="http://schemas.microsoft.com/office/drawing/2014/main" id="{4140CDD6-960E-4B53-A66D-E3B1A03EB66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209" name="Text Box 4">
          <a:extLst>
            <a:ext uri="{FF2B5EF4-FFF2-40B4-BE49-F238E27FC236}">
              <a16:creationId xmlns:a16="http://schemas.microsoft.com/office/drawing/2014/main" id="{0C7C0A44-EAD2-4257-BCDF-BC3E9A5D1CE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10" name="Text Box 3">
          <a:extLst>
            <a:ext uri="{FF2B5EF4-FFF2-40B4-BE49-F238E27FC236}">
              <a16:creationId xmlns:a16="http://schemas.microsoft.com/office/drawing/2014/main" id="{7494EC80-C11F-44AB-A898-55226463525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211" name="Text Box 4">
          <a:extLst>
            <a:ext uri="{FF2B5EF4-FFF2-40B4-BE49-F238E27FC236}">
              <a16:creationId xmlns:a16="http://schemas.microsoft.com/office/drawing/2014/main" id="{59927364-7570-4455-9AA0-CEAD2B46F9C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12" name="Text Box 3">
          <a:extLst>
            <a:ext uri="{FF2B5EF4-FFF2-40B4-BE49-F238E27FC236}">
              <a16:creationId xmlns:a16="http://schemas.microsoft.com/office/drawing/2014/main" id="{7B80A6A5-C6F7-4A02-88D5-8C5CB91698A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213" name="Text Box 4">
          <a:extLst>
            <a:ext uri="{FF2B5EF4-FFF2-40B4-BE49-F238E27FC236}">
              <a16:creationId xmlns:a16="http://schemas.microsoft.com/office/drawing/2014/main" id="{15BAA5AB-6A1A-4561-B496-A41A5BAF52C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14" name="Text Box 3">
          <a:extLst>
            <a:ext uri="{FF2B5EF4-FFF2-40B4-BE49-F238E27FC236}">
              <a16:creationId xmlns:a16="http://schemas.microsoft.com/office/drawing/2014/main" id="{CC6C1A0C-03B2-42D9-AC65-973F5554BF9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215" name="Text Box 4">
          <a:extLst>
            <a:ext uri="{FF2B5EF4-FFF2-40B4-BE49-F238E27FC236}">
              <a16:creationId xmlns:a16="http://schemas.microsoft.com/office/drawing/2014/main" id="{C6F10A3B-0404-4146-81AD-A4BA5E320AF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16" name="Text Box 3">
          <a:extLst>
            <a:ext uri="{FF2B5EF4-FFF2-40B4-BE49-F238E27FC236}">
              <a16:creationId xmlns:a16="http://schemas.microsoft.com/office/drawing/2014/main" id="{9EFFA666-88D6-4118-BD0B-B155FA1620E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217" name="Text Box 4">
          <a:extLst>
            <a:ext uri="{FF2B5EF4-FFF2-40B4-BE49-F238E27FC236}">
              <a16:creationId xmlns:a16="http://schemas.microsoft.com/office/drawing/2014/main" id="{E0F5B814-D80F-4F6E-85AE-6817C0B2C81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18" name="Text Box 3">
          <a:extLst>
            <a:ext uri="{FF2B5EF4-FFF2-40B4-BE49-F238E27FC236}">
              <a16:creationId xmlns:a16="http://schemas.microsoft.com/office/drawing/2014/main" id="{E61FEAF7-98E5-472F-BB14-805BB2037E4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219" name="Text Box 4">
          <a:extLst>
            <a:ext uri="{FF2B5EF4-FFF2-40B4-BE49-F238E27FC236}">
              <a16:creationId xmlns:a16="http://schemas.microsoft.com/office/drawing/2014/main" id="{B97998AF-6FF0-47D9-B160-E7E62AE7A0E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20" name="Text Box 3">
          <a:extLst>
            <a:ext uri="{FF2B5EF4-FFF2-40B4-BE49-F238E27FC236}">
              <a16:creationId xmlns:a16="http://schemas.microsoft.com/office/drawing/2014/main" id="{234DC243-DD66-405C-8461-3E7E49FC723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221" name="Text Box 4">
          <a:extLst>
            <a:ext uri="{FF2B5EF4-FFF2-40B4-BE49-F238E27FC236}">
              <a16:creationId xmlns:a16="http://schemas.microsoft.com/office/drawing/2014/main" id="{EE66FA85-7D2B-458D-94B6-A419228D2E2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222" name="Text Box 3">
          <a:extLst>
            <a:ext uri="{FF2B5EF4-FFF2-40B4-BE49-F238E27FC236}">
              <a16:creationId xmlns:a16="http://schemas.microsoft.com/office/drawing/2014/main" id="{EA854A5B-E388-4C5D-94BB-EBFD1C24BC4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23" name="Text Box 3">
          <a:extLst>
            <a:ext uri="{FF2B5EF4-FFF2-40B4-BE49-F238E27FC236}">
              <a16:creationId xmlns:a16="http://schemas.microsoft.com/office/drawing/2014/main" id="{E87BB78B-BC80-459C-8EF7-DF65C798110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224" name="Text Box 4">
          <a:extLst>
            <a:ext uri="{FF2B5EF4-FFF2-40B4-BE49-F238E27FC236}">
              <a16:creationId xmlns:a16="http://schemas.microsoft.com/office/drawing/2014/main" id="{F429B845-13B1-4025-AB58-5A7BCA19F97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25" name="Text Box 3">
          <a:extLst>
            <a:ext uri="{FF2B5EF4-FFF2-40B4-BE49-F238E27FC236}">
              <a16:creationId xmlns:a16="http://schemas.microsoft.com/office/drawing/2014/main" id="{90AB34A5-F70F-4268-A20E-D12CB0DEDF2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26" name="Text Box 3">
          <a:extLst>
            <a:ext uri="{FF2B5EF4-FFF2-40B4-BE49-F238E27FC236}">
              <a16:creationId xmlns:a16="http://schemas.microsoft.com/office/drawing/2014/main" id="{90890FB7-A8FA-4D27-8440-25ED73DE8DD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227" name="Text Box 4">
          <a:extLst>
            <a:ext uri="{FF2B5EF4-FFF2-40B4-BE49-F238E27FC236}">
              <a16:creationId xmlns:a16="http://schemas.microsoft.com/office/drawing/2014/main" id="{753F9DCB-76C8-4A68-981D-332572C7833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28" name="Text Box 3">
          <a:extLst>
            <a:ext uri="{FF2B5EF4-FFF2-40B4-BE49-F238E27FC236}">
              <a16:creationId xmlns:a16="http://schemas.microsoft.com/office/drawing/2014/main" id="{4EC0BE1B-6E47-47FC-BDE2-BABFACF1733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29" name="Text Box 3">
          <a:extLst>
            <a:ext uri="{FF2B5EF4-FFF2-40B4-BE49-F238E27FC236}">
              <a16:creationId xmlns:a16="http://schemas.microsoft.com/office/drawing/2014/main" id="{E9C1542F-4854-4002-B04C-1547DCA473F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230" name="Text Box 4">
          <a:extLst>
            <a:ext uri="{FF2B5EF4-FFF2-40B4-BE49-F238E27FC236}">
              <a16:creationId xmlns:a16="http://schemas.microsoft.com/office/drawing/2014/main" id="{F780A869-FC15-4BAA-87CB-BA868849BC2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31" name="Text Box 3">
          <a:extLst>
            <a:ext uri="{FF2B5EF4-FFF2-40B4-BE49-F238E27FC236}">
              <a16:creationId xmlns:a16="http://schemas.microsoft.com/office/drawing/2014/main" id="{882E68E9-2EC8-459D-A7FC-F2A0CB34F49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32" name="Text Box 3">
          <a:extLst>
            <a:ext uri="{FF2B5EF4-FFF2-40B4-BE49-F238E27FC236}">
              <a16:creationId xmlns:a16="http://schemas.microsoft.com/office/drawing/2014/main" id="{E052E9A4-3121-4CA0-8AD7-17F9AE6843A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3233" name="Text Box 4">
          <a:extLst>
            <a:ext uri="{FF2B5EF4-FFF2-40B4-BE49-F238E27FC236}">
              <a16:creationId xmlns:a16="http://schemas.microsoft.com/office/drawing/2014/main" id="{4D335772-FA8D-4286-9E0F-A64234BAB66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234" name="Text Box 3">
          <a:extLst>
            <a:ext uri="{FF2B5EF4-FFF2-40B4-BE49-F238E27FC236}">
              <a16:creationId xmlns:a16="http://schemas.microsoft.com/office/drawing/2014/main" id="{9E5F7E53-83D0-43E1-A468-7F6970238CA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wsDr>
</file>

<file path=xl/drawings/drawing11.xml><?xml version="1.0" encoding="utf-8"?>
<xdr:wsDr xmlns:xdr="http://schemas.openxmlformats.org/drawingml/2006/spreadsheetDrawing" xmlns:a="http://schemas.openxmlformats.org/drawingml/2006/main">
  <xdr:absoluteAnchor>
    <xdr:pos x="0" y="0"/>
    <xdr:ext cx="9268952" cy="5715000"/>
    <xdr:graphicFrame macro="">
      <xdr:nvGraphicFramePr>
        <xdr:cNvPr id="2" name="Chart 1">
          <a:extLst>
            <a:ext uri="{FF2B5EF4-FFF2-40B4-BE49-F238E27FC236}">
              <a16:creationId xmlns:a16="http://schemas.microsoft.com/office/drawing/2014/main" id="{00000000-0008-0000-2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7"/>
  <sheetViews>
    <sheetView showGridLines="0" rightToLeft="1" view="pageBreakPreview" zoomScaleNormal="100" zoomScaleSheetLayoutView="100" workbookViewId="0">
      <selection activeCell="D25" sqref="D25"/>
    </sheetView>
  </sheetViews>
  <sheetFormatPr defaultRowHeight="12.75" x14ac:dyDescent="0.2"/>
  <cols>
    <col min="1" max="7" width="9.7109375" customWidth="1"/>
  </cols>
  <sheetData>
    <row r="17" ht="6.75" customHeight="1" x14ac:dyDescent="0.2"/>
  </sheetData>
  <phoneticPr fontId="19" type="noConversion"/>
  <printOptions horizontalCentered="1" verticalCentered="1"/>
  <pageMargins left="0.51181102362204722" right="0.51181102362204722"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C46"/>
  <sheetViews>
    <sheetView rightToLeft="1" view="pageBreakPreview" zoomScaleNormal="100" zoomScaleSheetLayoutView="100" workbookViewId="0">
      <selection activeCell="A7" sqref="A7"/>
    </sheetView>
  </sheetViews>
  <sheetFormatPr defaultRowHeight="15" x14ac:dyDescent="0.2"/>
  <cols>
    <col min="1" max="1" width="50.28515625" style="113" customWidth="1"/>
    <col min="2" max="2" width="11.140625" style="113" customWidth="1"/>
    <col min="3" max="3" width="50.28515625" style="1" customWidth="1"/>
    <col min="4" max="256" width="9.140625" style="113"/>
    <col min="257" max="257" width="50.28515625" style="113" customWidth="1"/>
    <col min="258" max="258" width="11.140625" style="113" customWidth="1"/>
    <col min="259" max="259" width="50.28515625" style="113" customWidth="1"/>
    <col min="260" max="512" width="9.140625" style="113"/>
    <col min="513" max="513" width="50.28515625" style="113" customWidth="1"/>
    <col min="514" max="514" width="11.140625" style="113" customWidth="1"/>
    <col min="515" max="515" width="50.28515625" style="113" customWidth="1"/>
    <col min="516" max="768" width="9.140625" style="113"/>
    <col min="769" max="769" width="50.28515625" style="113" customWidth="1"/>
    <col min="770" max="770" width="11.140625" style="113" customWidth="1"/>
    <col min="771" max="771" width="50.28515625" style="113" customWidth="1"/>
    <col min="772" max="1024" width="9.140625" style="113"/>
    <col min="1025" max="1025" width="50.28515625" style="113" customWidth="1"/>
    <col min="1026" max="1026" width="11.140625" style="113" customWidth="1"/>
    <col min="1027" max="1027" width="50.28515625" style="113" customWidth="1"/>
    <col min="1028" max="1280" width="9.140625" style="113"/>
    <col min="1281" max="1281" width="50.28515625" style="113" customWidth="1"/>
    <col min="1282" max="1282" width="11.140625" style="113" customWidth="1"/>
    <col min="1283" max="1283" width="50.28515625" style="113" customWidth="1"/>
    <col min="1284" max="1536" width="9.140625" style="113"/>
    <col min="1537" max="1537" width="50.28515625" style="113" customWidth="1"/>
    <col min="1538" max="1538" width="11.140625" style="113" customWidth="1"/>
    <col min="1539" max="1539" width="50.28515625" style="113" customWidth="1"/>
    <col min="1540" max="1792" width="9.140625" style="113"/>
    <col min="1793" max="1793" width="50.28515625" style="113" customWidth="1"/>
    <col min="1794" max="1794" width="11.140625" style="113" customWidth="1"/>
    <col min="1795" max="1795" width="50.28515625" style="113" customWidth="1"/>
    <col min="1796" max="2048" width="9.140625" style="113"/>
    <col min="2049" max="2049" width="50.28515625" style="113" customWidth="1"/>
    <col min="2050" max="2050" width="11.140625" style="113" customWidth="1"/>
    <col min="2051" max="2051" width="50.28515625" style="113" customWidth="1"/>
    <col min="2052" max="2304" width="9.140625" style="113"/>
    <col min="2305" max="2305" width="50.28515625" style="113" customWidth="1"/>
    <col min="2306" max="2306" width="11.140625" style="113" customWidth="1"/>
    <col min="2307" max="2307" width="50.28515625" style="113" customWidth="1"/>
    <col min="2308" max="2560" width="9.140625" style="113"/>
    <col min="2561" max="2561" width="50.28515625" style="113" customWidth="1"/>
    <col min="2562" max="2562" width="11.140625" style="113" customWidth="1"/>
    <col min="2563" max="2563" width="50.28515625" style="113" customWidth="1"/>
    <col min="2564" max="2816" width="9.140625" style="113"/>
    <col min="2817" max="2817" width="50.28515625" style="113" customWidth="1"/>
    <col min="2818" max="2818" width="11.140625" style="113" customWidth="1"/>
    <col min="2819" max="2819" width="50.28515625" style="113" customWidth="1"/>
    <col min="2820" max="3072" width="9.140625" style="113"/>
    <col min="3073" max="3073" width="50.28515625" style="113" customWidth="1"/>
    <col min="3074" max="3074" width="11.140625" style="113" customWidth="1"/>
    <col min="3075" max="3075" width="50.28515625" style="113" customWidth="1"/>
    <col min="3076" max="3328" width="9.140625" style="113"/>
    <col min="3329" max="3329" width="50.28515625" style="113" customWidth="1"/>
    <col min="3330" max="3330" width="11.140625" style="113" customWidth="1"/>
    <col min="3331" max="3331" width="50.28515625" style="113" customWidth="1"/>
    <col min="3332" max="3584" width="9.140625" style="113"/>
    <col min="3585" max="3585" width="50.28515625" style="113" customWidth="1"/>
    <col min="3586" max="3586" width="11.140625" style="113" customWidth="1"/>
    <col min="3587" max="3587" width="50.28515625" style="113" customWidth="1"/>
    <col min="3588" max="3840" width="9.140625" style="113"/>
    <col min="3841" max="3841" width="50.28515625" style="113" customWidth="1"/>
    <col min="3842" max="3842" width="11.140625" style="113" customWidth="1"/>
    <col min="3843" max="3843" width="50.28515625" style="113" customWidth="1"/>
    <col min="3844" max="4096" width="9.140625" style="113"/>
    <col min="4097" max="4097" width="50.28515625" style="113" customWidth="1"/>
    <col min="4098" max="4098" width="11.140625" style="113" customWidth="1"/>
    <col min="4099" max="4099" width="50.28515625" style="113" customWidth="1"/>
    <col min="4100" max="4352" width="9.140625" style="113"/>
    <col min="4353" max="4353" width="50.28515625" style="113" customWidth="1"/>
    <col min="4354" max="4354" width="11.140625" style="113" customWidth="1"/>
    <col min="4355" max="4355" width="50.28515625" style="113" customWidth="1"/>
    <col min="4356" max="4608" width="9.140625" style="113"/>
    <col min="4609" max="4609" width="50.28515625" style="113" customWidth="1"/>
    <col min="4610" max="4610" width="11.140625" style="113" customWidth="1"/>
    <col min="4611" max="4611" width="50.28515625" style="113" customWidth="1"/>
    <col min="4612" max="4864" width="9.140625" style="113"/>
    <col min="4865" max="4865" width="50.28515625" style="113" customWidth="1"/>
    <col min="4866" max="4866" width="11.140625" style="113" customWidth="1"/>
    <col min="4867" max="4867" width="50.28515625" style="113" customWidth="1"/>
    <col min="4868" max="5120" width="9.140625" style="113"/>
    <col min="5121" max="5121" width="50.28515625" style="113" customWidth="1"/>
    <col min="5122" max="5122" width="11.140625" style="113" customWidth="1"/>
    <col min="5123" max="5123" width="50.28515625" style="113" customWidth="1"/>
    <col min="5124" max="5376" width="9.140625" style="113"/>
    <col min="5377" max="5377" width="50.28515625" style="113" customWidth="1"/>
    <col min="5378" max="5378" width="11.140625" style="113" customWidth="1"/>
    <col min="5379" max="5379" width="50.28515625" style="113" customWidth="1"/>
    <col min="5380" max="5632" width="9.140625" style="113"/>
    <col min="5633" max="5633" width="50.28515625" style="113" customWidth="1"/>
    <col min="5634" max="5634" width="11.140625" style="113" customWidth="1"/>
    <col min="5635" max="5635" width="50.28515625" style="113" customWidth="1"/>
    <col min="5636" max="5888" width="9.140625" style="113"/>
    <col min="5889" max="5889" width="50.28515625" style="113" customWidth="1"/>
    <col min="5890" max="5890" width="11.140625" style="113" customWidth="1"/>
    <col min="5891" max="5891" width="50.28515625" style="113" customWidth="1"/>
    <col min="5892" max="6144" width="9.140625" style="113"/>
    <col min="6145" max="6145" width="50.28515625" style="113" customWidth="1"/>
    <col min="6146" max="6146" width="11.140625" style="113" customWidth="1"/>
    <col min="6147" max="6147" width="50.28515625" style="113" customWidth="1"/>
    <col min="6148" max="6400" width="9.140625" style="113"/>
    <col min="6401" max="6401" width="50.28515625" style="113" customWidth="1"/>
    <col min="6402" max="6402" width="11.140625" style="113" customWidth="1"/>
    <col min="6403" max="6403" width="50.28515625" style="113" customWidth="1"/>
    <col min="6404" max="6656" width="9.140625" style="113"/>
    <col min="6657" max="6657" width="50.28515625" style="113" customWidth="1"/>
    <col min="6658" max="6658" width="11.140625" style="113" customWidth="1"/>
    <col min="6659" max="6659" width="50.28515625" style="113" customWidth="1"/>
    <col min="6660" max="6912" width="9.140625" style="113"/>
    <col min="6913" max="6913" width="50.28515625" style="113" customWidth="1"/>
    <col min="6914" max="6914" width="11.140625" style="113" customWidth="1"/>
    <col min="6915" max="6915" width="50.28515625" style="113" customWidth="1"/>
    <col min="6916" max="7168" width="9.140625" style="113"/>
    <col min="7169" max="7169" width="50.28515625" style="113" customWidth="1"/>
    <col min="7170" max="7170" width="11.140625" style="113" customWidth="1"/>
    <col min="7171" max="7171" width="50.28515625" style="113" customWidth="1"/>
    <col min="7172" max="7424" width="9.140625" style="113"/>
    <col min="7425" max="7425" width="50.28515625" style="113" customWidth="1"/>
    <col min="7426" max="7426" width="11.140625" style="113" customWidth="1"/>
    <col min="7427" max="7427" width="50.28515625" style="113" customWidth="1"/>
    <col min="7428" max="7680" width="9.140625" style="113"/>
    <col min="7681" max="7681" width="50.28515625" style="113" customWidth="1"/>
    <col min="7682" max="7682" width="11.140625" style="113" customWidth="1"/>
    <col min="7683" max="7683" width="50.28515625" style="113" customWidth="1"/>
    <col min="7684" max="7936" width="9.140625" style="113"/>
    <col min="7937" max="7937" width="50.28515625" style="113" customWidth="1"/>
    <col min="7938" max="7938" width="11.140625" style="113" customWidth="1"/>
    <col min="7939" max="7939" width="50.28515625" style="113" customWidth="1"/>
    <col min="7940" max="8192" width="9.140625" style="113"/>
    <col min="8193" max="8193" width="50.28515625" style="113" customWidth="1"/>
    <col min="8194" max="8194" width="11.140625" style="113" customWidth="1"/>
    <col min="8195" max="8195" width="50.28515625" style="113" customWidth="1"/>
    <col min="8196" max="8448" width="9.140625" style="113"/>
    <col min="8449" max="8449" width="50.28515625" style="113" customWidth="1"/>
    <col min="8450" max="8450" width="11.140625" style="113" customWidth="1"/>
    <col min="8451" max="8451" width="50.28515625" style="113" customWidth="1"/>
    <col min="8452" max="8704" width="9.140625" style="113"/>
    <col min="8705" max="8705" width="50.28515625" style="113" customWidth="1"/>
    <col min="8706" max="8706" width="11.140625" style="113" customWidth="1"/>
    <col min="8707" max="8707" width="50.28515625" style="113" customWidth="1"/>
    <col min="8708" max="8960" width="9.140625" style="113"/>
    <col min="8961" max="8961" width="50.28515625" style="113" customWidth="1"/>
    <col min="8962" max="8962" width="11.140625" style="113" customWidth="1"/>
    <col min="8963" max="8963" width="50.28515625" style="113" customWidth="1"/>
    <col min="8964" max="9216" width="9.140625" style="113"/>
    <col min="9217" max="9217" width="50.28515625" style="113" customWidth="1"/>
    <col min="9218" max="9218" width="11.140625" style="113" customWidth="1"/>
    <col min="9219" max="9219" width="50.28515625" style="113" customWidth="1"/>
    <col min="9220" max="9472" width="9.140625" style="113"/>
    <col min="9473" max="9473" width="50.28515625" style="113" customWidth="1"/>
    <col min="9474" max="9474" width="11.140625" style="113" customWidth="1"/>
    <col min="9475" max="9475" width="50.28515625" style="113" customWidth="1"/>
    <col min="9476" max="9728" width="9.140625" style="113"/>
    <col min="9729" max="9729" width="50.28515625" style="113" customWidth="1"/>
    <col min="9730" max="9730" width="11.140625" style="113" customWidth="1"/>
    <col min="9731" max="9731" width="50.28515625" style="113" customWidth="1"/>
    <col min="9732" max="9984" width="9.140625" style="113"/>
    <col min="9985" max="9985" width="50.28515625" style="113" customWidth="1"/>
    <col min="9986" max="9986" width="11.140625" style="113" customWidth="1"/>
    <col min="9987" max="9987" width="50.28515625" style="113" customWidth="1"/>
    <col min="9988" max="10240" width="9.140625" style="113"/>
    <col min="10241" max="10241" width="50.28515625" style="113" customWidth="1"/>
    <col min="10242" max="10242" width="11.140625" style="113" customWidth="1"/>
    <col min="10243" max="10243" width="50.28515625" style="113" customWidth="1"/>
    <col min="10244" max="10496" width="9.140625" style="113"/>
    <col min="10497" max="10497" width="50.28515625" style="113" customWidth="1"/>
    <col min="10498" max="10498" width="11.140625" style="113" customWidth="1"/>
    <col min="10499" max="10499" width="50.28515625" style="113" customWidth="1"/>
    <col min="10500" max="10752" width="9.140625" style="113"/>
    <col min="10753" max="10753" width="50.28515625" style="113" customWidth="1"/>
    <col min="10754" max="10754" width="11.140625" style="113" customWidth="1"/>
    <col min="10755" max="10755" width="50.28515625" style="113" customWidth="1"/>
    <col min="10756" max="11008" width="9.140625" style="113"/>
    <col min="11009" max="11009" width="50.28515625" style="113" customWidth="1"/>
    <col min="11010" max="11010" width="11.140625" style="113" customWidth="1"/>
    <col min="11011" max="11011" width="50.28515625" style="113" customWidth="1"/>
    <col min="11012" max="11264" width="9.140625" style="113"/>
    <col min="11265" max="11265" width="50.28515625" style="113" customWidth="1"/>
    <col min="11266" max="11266" width="11.140625" style="113" customWidth="1"/>
    <col min="11267" max="11267" width="50.28515625" style="113" customWidth="1"/>
    <col min="11268" max="11520" width="9.140625" style="113"/>
    <col min="11521" max="11521" width="50.28515625" style="113" customWidth="1"/>
    <col min="11522" max="11522" width="11.140625" style="113" customWidth="1"/>
    <col min="11523" max="11523" width="50.28515625" style="113" customWidth="1"/>
    <col min="11524" max="11776" width="9.140625" style="113"/>
    <col min="11777" max="11777" width="50.28515625" style="113" customWidth="1"/>
    <col min="11778" max="11778" width="11.140625" style="113" customWidth="1"/>
    <col min="11779" max="11779" width="50.28515625" style="113" customWidth="1"/>
    <col min="11780" max="12032" width="9.140625" style="113"/>
    <col min="12033" max="12033" width="50.28515625" style="113" customWidth="1"/>
    <col min="12034" max="12034" width="11.140625" style="113" customWidth="1"/>
    <col min="12035" max="12035" width="50.28515625" style="113" customWidth="1"/>
    <col min="12036" max="12288" width="9.140625" style="113"/>
    <col min="12289" max="12289" width="50.28515625" style="113" customWidth="1"/>
    <col min="12290" max="12290" width="11.140625" style="113" customWidth="1"/>
    <col min="12291" max="12291" width="50.28515625" style="113" customWidth="1"/>
    <col min="12292" max="12544" width="9.140625" style="113"/>
    <col min="12545" max="12545" width="50.28515625" style="113" customWidth="1"/>
    <col min="12546" max="12546" width="11.140625" style="113" customWidth="1"/>
    <col min="12547" max="12547" width="50.28515625" style="113" customWidth="1"/>
    <col min="12548" max="12800" width="9.140625" style="113"/>
    <col min="12801" max="12801" width="50.28515625" style="113" customWidth="1"/>
    <col min="12802" max="12802" width="11.140625" style="113" customWidth="1"/>
    <col min="12803" max="12803" width="50.28515625" style="113" customWidth="1"/>
    <col min="12804" max="13056" width="9.140625" style="113"/>
    <col min="13057" max="13057" width="50.28515625" style="113" customWidth="1"/>
    <col min="13058" max="13058" width="11.140625" style="113" customWidth="1"/>
    <col min="13059" max="13059" width="50.28515625" style="113" customWidth="1"/>
    <col min="13060" max="13312" width="9.140625" style="113"/>
    <col min="13313" max="13313" width="50.28515625" style="113" customWidth="1"/>
    <col min="13314" max="13314" width="11.140625" style="113" customWidth="1"/>
    <col min="13315" max="13315" width="50.28515625" style="113" customWidth="1"/>
    <col min="13316" max="13568" width="9.140625" style="113"/>
    <col min="13569" max="13569" width="50.28515625" style="113" customWidth="1"/>
    <col min="13570" max="13570" width="11.140625" style="113" customWidth="1"/>
    <col min="13571" max="13571" width="50.28515625" style="113" customWidth="1"/>
    <col min="13572" max="13824" width="9.140625" style="113"/>
    <col min="13825" max="13825" width="50.28515625" style="113" customWidth="1"/>
    <col min="13826" max="13826" width="11.140625" style="113" customWidth="1"/>
    <col min="13827" max="13827" width="50.28515625" style="113" customWidth="1"/>
    <col min="13828" max="14080" width="9.140625" style="113"/>
    <col min="14081" max="14081" width="50.28515625" style="113" customWidth="1"/>
    <col min="14082" max="14082" width="11.140625" style="113" customWidth="1"/>
    <col min="14083" max="14083" width="50.28515625" style="113" customWidth="1"/>
    <col min="14084" max="14336" width="9.140625" style="113"/>
    <col min="14337" max="14337" width="50.28515625" style="113" customWidth="1"/>
    <col min="14338" max="14338" width="11.140625" style="113" customWidth="1"/>
    <col min="14339" max="14339" width="50.28515625" style="113" customWidth="1"/>
    <col min="14340" max="14592" width="9.140625" style="113"/>
    <col min="14593" max="14593" width="50.28515625" style="113" customWidth="1"/>
    <col min="14594" max="14594" width="11.140625" style="113" customWidth="1"/>
    <col min="14595" max="14595" width="50.28515625" style="113" customWidth="1"/>
    <col min="14596" max="14848" width="9.140625" style="113"/>
    <col min="14849" max="14849" width="50.28515625" style="113" customWidth="1"/>
    <col min="14850" max="14850" width="11.140625" style="113" customWidth="1"/>
    <col min="14851" max="14851" width="50.28515625" style="113" customWidth="1"/>
    <col min="14852" max="15104" width="9.140625" style="113"/>
    <col min="15105" max="15105" width="50.28515625" style="113" customWidth="1"/>
    <col min="15106" max="15106" width="11.140625" style="113" customWidth="1"/>
    <col min="15107" max="15107" width="50.28515625" style="113" customWidth="1"/>
    <col min="15108" max="15360" width="9.140625" style="113"/>
    <col min="15361" max="15361" width="50.28515625" style="113" customWidth="1"/>
    <col min="15362" max="15362" width="11.140625" style="113" customWidth="1"/>
    <col min="15363" max="15363" width="50.28515625" style="113" customWidth="1"/>
    <col min="15364" max="15616" width="9.140625" style="113"/>
    <col min="15617" max="15617" width="50.28515625" style="113" customWidth="1"/>
    <col min="15618" max="15618" width="11.140625" style="113" customWidth="1"/>
    <col min="15619" max="15619" width="50.28515625" style="113" customWidth="1"/>
    <col min="15620" max="15872" width="9.140625" style="113"/>
    <col min="15873" max="15873" width="50.28515625" style="113" customWidth="1"/>
    <col min="15874" max="15874" width="11.140625" style="113" customWidth="1"/>
    <col min="15875" max="15875" width="50.28515625" style="113" customWidth="1"/>
    <col min="15876" max="16128" width="9.140625" style="113"/>
    <col min="16129" max="16129" width="50.28515625" style="113" customWidth="1"/>
    <col min="16130" max="16130" width="11.140625" style="113" customWidth="1"/>
    <col min="16131" max="16131" width="50.28515625" style="113" customWidth="1"/>
    <col min="16132" max="16384" width="9.140625" style="113"/>
  </cols>
  <sheetData>
    <row r="1" spans="1:3" s="115" customFormat="1" ht="26.25" customHeight="1" x14ac:dyDescent="0.25">
      <c r="A1" s="112" t="s">
        <v>302</v>
      </c>
      <c r="B1" s="113"/>
      <c r="C1" s="114" t="s">
        <v>303</v>
      </c>
    </row>
    <row r="2" spans="1:3" s="115" customFormat="1" ht="21" customHeight="1" x14ac:dyDescent="0.2">
      <c r="A2" s="116" t="s">
        <v>0</v>
      </c>
      <c r="B2" s="113"/>
      <c r="C2" s="114" t="s">
        <v>1</v>
      </c>
    </row>
    <row r="3" spans="1:3" ht="29.25" customHeight="1" x14ac:dyDescent="0.2">
      <c r="A3" s="140" t="s">
        <v>304</v>
      </c>
      <c r="B3" s="141" t="s">
        <v>330</v>
      </c>
      <c r="C3" s="142" t="s">
        <v>305</v>
      </c>
    </row>
    <row r="4" spans="1:3" s="117" customFormat="1" ht="29.25" customHeight="1" thickBot="1" x14ac:dyDescent="0.25">
      <c r="A4" s="139" t="s">
        <v>353</v>
      </c>
      <c r="B4" s="154">
        <v>1</v>
      </c>
      <c r="C4" s="132" t="s">
        <v>354</v>
      </c>
    </row>
    <row r="5" spans="1:3" s="117" customFormat="1" ht="25.5" customHeight="1" thickBot="1" x14ac:dyDescent="0.25">
      <c r="A5" s="137" t="s">
        <v>168</v>
      </c>
      <c r="B5" s="155">
        <v>2</v>
      </c>
      <c r="C5" s="133" t="s">
        <v>250</v>
      </c>
    </row>
    <row r="6" spans="1:3" ht="26.25" customHeight="1" thickBot="1" x14ac:dyDescent="0.25">
      <c r="A6" s="136" t="s">
        <v>247</v>
      </c>
      <c r="B6" s="156">
        <v>3</v>
      </c>
      <c r="C6" s="134" t="s">
        <v>266</v>
      </c>
    </row>
    <row r="7" spans="1:3" s="117" customFormat="1" ht="26.25" customHeight="1" thickBot="1" x14ac:dyDescent="0.25">
      <c r="A7" s="137" t="s">
        <v>248</v>
      </c>
      <c r="B7" s="155">
        <v>4</v>
      </c>
      <c r="C7" s="133" t="s">
        <v>249</v>
      </c>
    </row>
    <row r="8" spans="1:3" s="117" customFormat="1" ht="26.25" customHeight="1" thickBot="1" x14ac:dyDescent="0.25">
      <c r="A8" s="197" t="s">
        <v>391</v>
      </c>
      <c r="B8" s="198"/>
      <c r="C8" s="199" t="s">
        <v>390</v>
      </c>
    </row>
    <row r="9" spans="1:3" s="117" customFormat="1" ht="26.25" customHeight="1" thickBot="1" x14ac:dyDescent="0.25">
      <c r="A9" s="137" t="s">
        <v>355</v>
      </c>
      <c r="B9" s="155">
        <v>6</v>
      </c>
      <c r="C9" s="133" t="s">
        <v>356</v>
      </c>
    </row>
    <row r="10" spans="1:3" s="117" customFormat="1" ht="26.25" customHeight="1" thickBot="1" x14ac:dyDescent="0.25">
      <c r="A10" s="197" t="s">
        <v>393</v>
      </c>
      <c r="B10" s="198">
        <v>7</v>
      </c>
      <c r="C10" s="199" t="s">
        <v>394</v>
      </c>
    </row>
    <row r="11" spans="1:3" s="118" customFormat="1" ht="24.75" customHeight="1" thickBot="1" x14ac:dyDescent="0.25">
      <c r="A11" s="147" t="s">
        <v>333</v>
      </c>
      <c r="B11" s="155"/>
      <c r="C11" s="148" t="s">
        <v>306</v>
      </c>
    </row>
    <row r="12" spans="1:3" s="117" customFormat="1" ht="21.95" customHeight="1" thickBot="1" x14ac:dyDescent="0.25">
      <c r="A12" s="200" t="s">
        <v>324</v>
      </c>
      <c r="B12" s="198"/>
      <c r="C12" s="201" t="s">
        <v>325</v>
      </c>
    </row>
    <row r="13" spans="1:3" ht="24.75" customHeight="1" thickBot="1" x14ac:dyDescent="0.25">
      <c r="A13" s="136" t="s">
        <v>359</v>
      </c>
      <c r="B13" s="156">
        <v>8</v>
      </c>
      <c r="C13" s="134" t="s">
        <v>360</v>
      </c>
    </row>
    <row r="14" spans="1:3" ht="27.75" customHeight="1" thickBot="1" x14ac:dyDescent="0.25">
      <c r="A14" s="137" t="s">
        <v>251</v>
      </c>
      <c r="B14" s="156">
        <v>9</v>
      </c>
      <c r="C14" s="133" t="s">
        <v>268</v>
      </c>
    </row>
    <row r="15" spans="1:3" ht="37.5" customHeight="1" thickBot="1" x14ac:dyDescent="0.25">
      <c r="A15" s="136" t="s">
        <v>252</v>
      </c>
      <c r="B15" s="156">
        <v>10</v>
      </c>
      <c r="C15" s="134" t="s">
        <v>278</v>
      </c>
    </row>
    <row r="16" spans="1:3" ht="21.95" customHeight="1" thickBot="1" x14ac:dyDescent="0.25">
      <c r="A16" s="143" t="s">
        <v>326</v>
      </c>
      <c r="B16" s="155"/>
      <c r="C16" s="144" t="s">
        <v>327</v>
      </c>
    </row>
    <row r="17" spans="1:3" ht="23.25" thickBot="1" x14ac:dyDescent="0.25">
      <c r="A17" s="136" t="s">
        <v>254</v>
      </c>
      <c r="B17" s="156">
        <v>11</v>
      </c>
      <c r="C17" s="134" t="s">
        <v>253</v>
      </c>
    </row>
    <row r="18" spans="1:3" ht="26.25" customHeight="1" thickBot="1" x14ac:dyDescent="0.25">
      <c r="A18" s="137" t="s">
        <v>256</v>
      </c>
      <c r="B18" s="155">
        <v>12</v>
      </c>
      <c r="C18" s="133" t="s">
        <v>255</v>
      </c>
    </row>
    <row r="19" spans="1:3" ht="23.25" thickBot="1" x14ac:dyDescent="0.25">
      <c r="A19" s="136" t="s">
        <v>258</v>
      </c>
      <c r="B19" s="156">
        <v>13</v>
      </c>
      <c r="C19" s="134" t="s">
        <v>257</v>
      </c>
    </row>
    <row r="20" spans="1:3" ht="29.25" customHeight="1" thickBot="1" x14ac:dyDescent="0.25">
      <c r="A20" s="137" t="s">
        <v>259</v>
      </c>
      <c r="B20" s="155">
        <v>14</v>
      </c>
      <c r="C20" s="133" t="s">
        <v>260</v>
      </c>
    </row>
    <row r="21" spans="1:3" ht="21.95" customHeight="1" thickBot="1" x14ac:dyDescent="0.25">
      <c r="A21" s="145" t="s">
        <v>331</v>
      </c>
      <c r="B21" s="156"/>
      <c r="C21" s="146" t="s">
        <v>332</v>
      </c>
    </row>
    <row r="22" spans="1:3" ht="34.5" thickBot="1" x14ac:dyDescent="0.25">
      <c r="A22" s="137" t="s">
        <v>261</v>
      </c>
      <c r="B22" s="155">
        <v>15</v>
      </c>
      <c r="C22" s="133" t="s">
        <v>262</v>
      </c>
    </row>
    <row r="23" spans="1:3" ht="34.5" thickBot="1" x14ac:dyDescent="0.25">
      <c r="A23" s="136" t="s">
        <v>357</v>
      </c>
      <c r="B23" s="156">
        <v>16</v>
      </c>
      <c r="C23" s="134" t="s">
        <v>358</v>
      </c>
    </row>
    <row r="24" spans="1:3" s="118" customFormat="1" ht="24.75" customHeight="1" thickBot="1" x14ac:dyDescent="0.25">
      <c r="A24" s="147" t="s">
        <v>334</v>
      </c>
      <c r="B24" s="155"/>
      <c r="C24" s="148" t="s">
        <v>307</v>
      </c>
    </row>
    <row r="25" spans="1:3" ht="21.95" customHeight="1" thickBot="1" x14ac:dyDescent="0.25">
      <c r="A25" s="149" t="s">
        <v>308</v>
      </c>
      <c r="B25" s="156"/>
      <c r="C25" s="150" t="s">
        <v>309</v>
      </c>
    </row>
    <row r="26" spans="1:3" ht="18" customHeight="1" thickBot="1" x14ac:dyDescent="0.25">
      <c r="A26" s="137" t="s">
        <v>351</v>
      </c>
      <c r="B26" s="155">
        <v>17</v>
      </c>
      <c r="C26" s="133" t="s">
        <v>352</v>
      </c>
    </row>
    <row r="27" spans="1:3" ht="23.25" thickBot="1" x14ac:dyDescent="0.25">
      <c r="A27" s="136" t="s">
        <v>350</v>
      </c>
      <c r="B27" s="156">
        <v>18</v>
      </c>
      <c r="C27" s="134" t="s">
        <v>349</v>
      </c>
    </row>
    <row r="28" spans="1:3" ht="26.25" customHeight="1" thickBot="1" x14ac:dyDescent="0.25">
      <c r="A28" s="137" t="s">
        <v>263</v>
      </c>
      <c r="B28" s="155">
        <v>19</v>
      </c>
      <c r="C28" s="133" t="s">
        <v>344</v>
      </c>
    </row>
    <row r="29" spans="1:3" ht="25.5" customHeight="1" thickBot="1" x14ac:dyDescent="0.25">
      <c r="A29" s="136" t="s">
        <v>91</v>
      </c>
      <c r="B29" s="156">
        <v>20</v>
      </c>
      <c r="C29" s="134" t="s">
        <v>92</v>
      </c>
    </row>
    <row r="30" spans="1:3" ht="25.5" customHeight="1" thickBot="1" x14ac:dyDescent="0.25">
      <c r="A30" s="137" t="s">
        <v>348</v>
      </c>
      <c r="B30" s="155">
        <v>21</v>
      </c>
      <c r="C30" s="133" t="s">
        <v>362</v>
      </c>
    </row>
    <row r="31" spans="1:3" ht="23.25" thickBot="1" x14ac:dyDescent="0.25">
      <c r="A31" s="136" t="s">
        <v>347</v>
      </c>
      <c r="B31" s="156">
        <v>22</v>
      </c>
      <c r="C31" s="134" t="s">
        <v>361</v>
      </c>
    </row>
    <row r="32" spans="1:3" ht="21.95" customHeight="1" thickBot="1" x14ac:dyDescent="0.25">
      <c r="A32" s="151" t="s">
        <v>310</v>
      </c>
      <c r="B32" s="155"/>
      <c r="C32" s="152" t="s">
        <v>311</v>
      </c>
    </row>
    <row r="33" spans="1:3" ht="15.75" thickBot="1" x14ac:dyDescent="0.25">
      <c r="A33" s="136" t="s">
        <v>312</v>
      </c>
      <c r="B33" s="156">
        <v>23</v>
      </c>
      <c r="C33" s="134" t="s">
        <v>313</v>
      </c>
    </row>
    <row r="34" spans="1:3" ht="15.75" thickBot="1" x14ac:dyDescent="0.25">
      <c r="A34" s="137" t="s">
        <v>346</v>
      </c>
      <c r="B34" s="155">
        <v>24</v>
      </c>
      <c r="C34" s="133" t="s">
        <v>301</v>
      </c>
    </row>
    <row r="35" spans="1:3" ht="26.25" thickBot="1" x14ac:dyDescent="0.25">
      <c r="A35" s="136" t="s">
        <v>314</v>
      </c>
      <c r="B35" s="156">
        <v>25</v>
      </c>
      <c r="C35" s="134" t="s">
        <v>315</v>
      </c>
    </row>
    <row r="36" spans="1:3" ht="21.95" customHeight="1" thickBot="1" x14ac:dyDescent="0.25">
      <c r="A36" s="151" t="s">
        <v>316</v>
      </c>
      <c r="B36" s="155"/>
      <c r="C36" s="153" t="s">
        <v>317</v>
      </c>
    </row>
    <row r="37" spans="1:3" ht="23.25" thickBot="1" x14ac:dyDescent="0.25">
      <c r="A37" s="136" t="s">
        <v>341</v>
      </c>
      <c r="B37" s="156">
        <v>26</v>
      </c>
      <c r="C37" s="134" t="s">
        <v>328</v>
      </c>
    </row>
    <row r="38" spans="1:3" ht="26.25" thickBot="1" x14ac:dyDescent="0.25">
      <c r="A38" s="137" t="s">
        <v>342</v>
      </c>
      <c r="B38" s="155">
        <v>27</v>
      </c>
      <c r="C38" s="133" t="s">
        <v>265</v>
      </c>
    </row>
    <row r="39" spans="1:3" ht="23.25" thickBot="1" x14ac:dyDescent="0.25">
      <c r="A39" s="136" t="s">
        <v>318</v>
      </c>
      <c r="B39" s="156">
        <v>28</v>
      </c>
      <c r="C39" s="134" t="s">
        <v>228</v>
      </c>
    </row>
    <row r="40" spans="1:3" ht="23.25" thickBot="1" x14ac:dyDescent="0.25">
      <c r="A40" s="137" t="s">
        <v>345</v>
      </c>
      <c r="B40" s="155">
        <v>29</v>
      </c>
      <c r="C40" s="133" t="s">
        <v>319</v>
      </c>
    </row>
    <row r="41" spans="1:3" ht="23.25" thickBot="1" x14ac:dyDescent="0.25">
      <c r="A41" s="136" t="s">
        <v>320</v>
      </c>
      <c r="B41" s="156">
        <v>30</v>
      </c>
      <c r="C41" s="134" t="s">
        <v>243</v>
      </c>
    </row>
    <row r="42" spans="1:3" ht="23.25" thickBot="1" x14ac:dyDescent="0.25">
      <c r="A42" s="137" t="s">
        <v>321</v>
      </c>
      <c r="B42" s="155">
        <v>31</v>
      </c>
      <c r="C42" s="133" t="s">
        <v>245</v>
      </c>
    </row>
    <row r="43" spans="1:3" ht="22.5" x14ac:dyDescent="0.2">
      <c r="A43" s="138" t="s">
        <v>322</v>
      </c>
      <c r="B43" s="157">
        <v>32</v>
      </c>
      <c r="C43" s="135" t="s">
        <v>323</v>
      </c>
    </row>
    <row r="44" spans="1:3" ht="15.75" x14ac:dyDescent="0.2">
      <c r="A44" s="119"/>
      <c r="C44" s="120"/>
    </row>
    <row r="45" spans="1:3" ht="15.75" x14ac:dyDescent="0.2">
      <c r="A45" s="119"/>
      <c r="C45" s="120"/>
    </row>
    <row r="46" spans="1:3" ht="15.75" x14ac:dyDescent="0.2">
      <c r="A46" s="119"/>
      <c r="C46" s="120"/>
    </row>
  </sheetData>
  <pageMargins left="0.7" right="0.7" top="0.75" bottom="0.75" header="0.3" footer="0.3"/>
  <pageSetup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7"/>
  <sheetViews>
    <sheetView showGridLines="0" rightToLeft="1" view="pageBreakPreview" zoomScaleNormal="100" zoomScaleSheetLayoutView="100" workbookViewId="0">
      <selection activeCell="C9" sqref="C9"/>
    </sheetView>
  </sheetViews>
  <sheetFormatPr defaultColWidth="9.140625" defaultRowHeight="12.75" x14ac:dyDescent="0.2"/>
  <cols>
    <col min="1" max="1" width="44" style="42" customWidth="1"/>
    <col min="2" max="2" width="2.5703125" style="42" customWidth="1"/>
    <col min="3" max="3" width="56" style="223" customWidth="1"/>
    <col min="4" max="16384" width="9.140625" style="42"/>
  </cols>
  <sheetData>
    <row r="1" spans="1:3" ht="39" customHeight="1" x14ac:dyDescent="0.2"/>
    <row r="2" spans="1:3" ht="39" customHeight="1" x14ac:dyDescent="0.2"/>
    <row r="3" spans="1:3" s="229" customFormat="1" ht="39" x14ac:dyDescent="0.2">
      <c r="A3" s="231" t="s">
        <v>0</v>
      </c>
      <c r="B3" s="42"/>
      <c r="C3" s="230" t="s">
        <v>1</v>
      </c>
    </row>
    <row r="4" spans="1:3" ht="12.75" customHeight="1" x14ac:dyDescent="0.2"/>
    <row r="5" spans="1:3" s="227" customFormat="1" ht="74.25" customHeight="1" x14ac:dyDescent="0.2">
      <c r="A5" s="612" t="s">
        <v>1061</v>
      </c>
      <c r="B5" s="228"/>
      <c r="C5" s="769" t="s">
        <v>1192</v>
      </c>
    </row>
    <row r="6" spans="1:3" s="227" customFormat="1" ht="10.5" customHeight="1" x14ac:dyDescent="0.2">
      <c r="A6" s="612"/>
      <c r="B6" s="228"/>
      <c r="C6" s="225"/>
    </row>
    <row r="7" spans="1:3" s="227" customFormat="1" ht="79.5" customHeight="1" x14ac:dyDescent="0.2">
      <c r="A7" s="612" t="s">
        <v>914</v>
      </c>
      <c r="B7" s="228"/>
      <c r="C7" s="769" t="s">
        <v>1193</v>
      </c>
    </row>
    <row r="8" spans="1:3" s="227" customFormat="1" ht="6" customHeight="1" x14ac:dyDescent="0.2">
      <c r="A8" s="226"/>
      <c r="B8" s="228"/>
      <c r="C8" s="225"/>
    </row>
    <row r="9" spans="1:3" s="227" customFormat="1" ht="102" customHeight="1" x14ac:dyDescent="0.2">
      <c r="A9" s="612" t="s">
        <v>812</v>
      </c>
      <c r="B9" s="228"/>
      <c r="C9" s="769" t="s">
        <v>1194</v>
      </c>
    </row>
    <row r="10" spans="1:3" s="227" customFormat="1" ht="9" customHeight="1" x14ac:dyDescent="0.2">
      <c r="A10" s="612"/>
      <c r="B10" s="228"/>
      <c r="C10" s="613"/>
    </row>
    <row r="11" spans="1:3" s="227" customFormat="1" ht="67.5" customHeight="1" x14ac:dyDescent="0.2">
      <c r="A11" s="226" t="s">
        <v>813</v>
      </c>
      <c r="B11" s="228"/>
      <c r="C11" s="769" t="s">
        <v>1195</v>
      </c>
    </row>
    <row r="12" spans="1:3" s="227" customFormat="1" ht="3" customHeight="1" x14ac:dyDescent="0.2">
      <c r="A12" s="226"/>
      <c r="B12" s="228"/>
      <c r="C12" s="225"/>
    </row>
    <row r="13" spans="1:3" s="227" customFormat="1" ht="22.5" x14ac:dyDescent="0.2">
      <c r="A13" s="226" t="s">
        <v>2</v>
      </c>
      <c r="B13" s="228"/>
      <c r="C13" s="770" t="s">
        <v>1196</v>
      </c>
    </row>
    <row r="14" spans="1:3" ht="20.25" customHeight="1" x14ac:dyDescent="0.2">
      <c r="A14" s="236" t="s">
        <v>1103</v>
      </c>
      <c r="B14" s="881" t="s">
        <v>811</v>
      </c>
      <c r="C14" s="881"/>
    </row>
    <row r="15" spans="1:3" ht="33.75" customHeight="1" x14ac:dyDescent="0.2">
      <c r="A15" s="236" t="s">
        <v>1486</v>
      </c>
      <c r="C15" s="235" t="s">
        <v>892</v>
      </c>
    </row>
    <row r="16" spans="1:3" ht="20.25" customHeight="1" x14ac:dyDescent="0.2">
      <c r="A16" s="236" t="s">
        <v>921</v>
      </c>
      <c r="C16" s="235" t="s">
        <v>627</v>
      </c>
    </row>
    <row r="17" spans="3:3" ht="14.25" x14ac:dyDescent="0.2">
      <c r="C17" s="224"/>
    </row>
  </sheetData>
  <mergeCells count="1">
    <mergeCell ref="B14:C14"/>
  </mergeCells>
  <printOptions horizontalCentered="1"/>
  <pageMargins left="0.78740157480314965" right="0.78740157480314965" top="1.1811023622047245" bottom="0.78740157480314965" header="0.51181102362204722" footer="0.51181102362204722"/>
  <pageSetup paperSize="9" scale="84"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46"/>
  <sheetViews>
    <sheetView showGridLines="0" rightToLeft="1" tabSelected="1" view="pageBreakPreview" zoomScaleNormal="100" zoomScaleSheetLayoutView="100" workbookViewId="0">
      <selection activeCell="Q9" sqref="Q9:Q10"/>
    </sheetView>
  </sheetViews>
  <sheetFormatPr defaultColWidth="9.140625" defaultRowHeight="12.75" x14ac:dyDescent="0.2"/>
  <cols>
    <col min="1" max="1" width="22.140625" style="39" customWidth="1"/>
    <col min="2" max="2" width="6.85546875" style="39" customWidth="1"/>
    <col min="3" max="3" width="10" style="39" customWidth="1"/>
    <col min="4" max="4" width="10.140625" style="39" customWidth="1"/>
    <col min="5" max="6" width="9.28515625" style="39" bestFit="1" customWidth="1"/>
    <col min="7" max="7" width="9.5703125" style="39" bestFit="1" customWidth="1"/>
    <col min="8" max="8" width="9.28515625" style="39" bestFit="1" customWidth="1"/>
    <col min="9" max="9" width="9.5703125" style="39" bestFit="1" customWidth="1"/>
    <col min="10" max="10" width="9.28515625" style="39" bestFit="1" customWidth="1"/>
    <col min="11" max="11" width="9.5703125" style="39" bestFit="1" customWidth="1"/>
    <col min="12" max="12" width="9.28515625" style="39" customWidth="1"/>
    <col min="13" max="13" width="8.42578125" style="39" customWidth="1"/>
    <col min="14" max="14" width="23.42578125" style="39" customWidth="1"/>
    <col min="15" max="15" width="11.28515625" style="39" bestFit="1" customWidth="1"/>
    <col min="16" max="23" width="10.5703125" style="39" customWidth="1"/>
    <col min="24" max="16384" width="9.140625" style="39"/>
  </cols>
  <sheetData>
    <row r="1" spans="1:17" s="48" customFormat="1" ht="23.25" x14ac:dyDescent="0.2">
      <c r="A1" s="899" t="s">
        <v>810</v>
      </c>
      <c r="B1" s="899"/>
      <c r="C1" s="899"/>
      <c r="D1" s="899"/>
      <c r="E1" s="899"/>
      <c r="F1" s="899"/>
      <c r="G1" s="899"/>
      <c r="H1" s="899"/>
      <c r="I1" s="899"/>
      <c r="J1" s="899"/>
      <c r="K1" s="899"/>
      <c r="L1" s="899"/>
      <c r="M1" s="899"/>
      <c r="N1" s="899"/>
      <c r="O1" s="47"/>
    </row>
    <row r="2" spans="1:17" s="49" customFormat="1" ht="20.25" x14ac:dyDescent="0.2">
      <c r="A2" s="902" t="s">
        <v>1332</v>
      </c>
      <c r="B2" s="902"/>
      <c r="C2" s="902"/>
      <c r="D2" s="902"/>
      <c r="E2" s="902"/>
      <c r="F2" s="902"/>
      <c r="G2" s="902"/>
      <c r="H2" s="902"/>
      <c r="I2" s="902"/>
      <c r="J2" s="902"/>
      <c r="K2" s="902"/>
      <c r="L2" s="902"/>
      <c r="M2" s="902"/>
      <c r="N2" s="902"/>
      <c r="O2" s="47"/>
    </row>
    <row r="3" spans="1:17" s="42" customFormat="1" ht="37.5" customHeight="1" x14ac:dyDescent="0.2">
      <c r="A3" s="887" t="s">
        <v>1054</v>
      </c>
      <c r="B3" s="888"/>
      <c r="C3" s="888"/>
      <c r="D3" s="888"/>
      <c r="E3" s="888"/>
      <c r="F3" s="888"/>
      <c r="G3" s="888"/>
      <c r="H3" s="888"/>
      <c r="I3" s="888"/>
      <c r="J3" s="888"/>
      <c r="K3" s="888"/>
      <c r="L3" s="888"/>
      <c r="M3" s="888"/>
      <c r="N3" s="888"/>
      <c r="O3" s="46"/>
    </row>
    <row r="4" spans="1:17" s="45" customFormat="1" ht="15.75" x14ac:dyDescent="0.2">
      <c r="A4" s="888" t="s">
        <v>1333</v>
      </c>
      <c r="B4" s="888"/>
      <c r="C4" s="888"/>
      <c r="D4" s="888"/>
      <c r="E4" s="888"/>
      <c r="F4" s="888"/>
      <c r="G4" s="888"/>
      <c r="H4" s="888"/>
      <c r="I4" s="888"/>
      <c r="J4" s="888"/>
      <c r="K4" s="888"/>
      <c r="L4" s="888"/>
      <c r="M4" s="888"/>
      <c r="N4" s="888"/>
      <c r="O4" s="54"/>
    </row>
    <row r="5" spans="1:17" s="42" customFormat="1" ht="15.75" x14ac:dyDescent="0.2">
      <c r="A5" s="10" t="s">
        <v>965</v>
      </c>
      <c r="B5" s="10"/>
      <c r="C5" s="72"/>
      <c r="D5" s="72"/>
      <c r="E5" s="72"/>
      <c r="F5" s="72"/>
      <c r="G5" s="72"/>
      <c r="H5" s="72"/>
      <c r="I5" s="72"/>
      <c r="J5" s="72"/>
      <c r="K5" s="72"/>
      <c r="L5" s="72"/>
      <c r="M5" s="72"/>
      <c r="N5" s="73" t="s">
        <v>966</v>
      </c>
      <c r="O5" s="123"/>
    </row>
    <row r="6" spans="1:17" s="125" customFormat="1" ht="30" customHeight="1" thickBot="1" x14ac:dyDescent="0.25">
      <c r="A6" s="890" t="s">
        <v>631</v>
      </c>
      <c r="B6" s="903" t="s">
        <v>158</v>
      </c>
      <c r="C6" s="892" t="s">
        <v>926</v>
      </c>
      <c r="D6" s="893"/>
      <c r="E6" s="892" t="s">
        <v>973</v>
      </c>
      <c r="F6" s="893"/>
      <c r="G6" s="892" t="s">
        <v>1062</v>
      </c>
      <c r="H6" s="893"/>
      <c r="I6" s="897" t="s">
        <v>1105</v>
      </c>
      <c r="J6" s="897"/>
      <c r="K6" s="897" t="s">
        <v>1331</v>
      </c>
      <c r="L6" s="897"/>
      <c r="M6" s="883" t="s">
        <v>893</v>
      </c>
      <c r="N6" s="900" t="s">
        <v>1099</v>
      </c>
      <c r="O6" s="124"/>
    </row>
    <row r="7" spans="1:17" s="125" customFormat="1" ht="30" customHeight="1" thickBot="1" x14ac:dyDescent="0.25">
      <c r="A7" s="891"/>
      <c r="B7" s="904"/>
      <c r="C7" s="782" t="s">
        <v>549</v>
      </c>
      <c r="D7" s="782" t="s">
        <v>550</v>
      </c>
      <c r="E7" s="782" t="s">
        <v>549</v>
      </c>
      <c r="F7" s="782" t="s">
        <v>550</v>
      </c>
      <c r="G7" s="782" t="s">
        <v>549</v>
      </c>
      <c r="H7" s="295" t="s">
        <v>550</v>
      </c>
      <c r="I7" s="782" t="s">
        <v>549</v>
      </c>
      <c r="J7" s="295" t="s">
        <v>550</v>
      </c>
      <c r="K7" s="559" t="s">
        <v>549</v>
      </c>
      <c r="L7" s="295" t="s">
        <v>550</v>
      </c>
      <c r="M7" s="884"/>
      <c r="N7" s="901"/>
      <c r="P7" s="247">
        <v>16333</v>
      </c>
      <c r="Q7" s="279">
        <v>13713</v>
      </c>
    </row>
    <row r="8" spans="1:17" s="42" customFormat="1" ht="22.5" customHeight="1" thickBot="1" x14ac:dyDescent="0.25">
      <c r="A8" s="895" t="s">
        <v>647</v>
      </c>
      <c r="B8" s="535" t="s">
        <v>157</v>
      </c>
      <c r="C8" s="276">
        <v>4259</v>
      </c>
      <c r="D8" s="276">
        <v>4681</v>
      </c>
      <c r="E8" s="276">
        <v>4160</v>
      </c>
      <c r="F8" s="276">
        <v>4584</v>
      </c>
      <c r="G8" s="276">
        <v>3843</v>
      </c>
      <c r="H8" s="268">
        <v>4328</v>
      </c>
      <c r="I8" s="276">
        <v>3799</v>
      </c>
      <c r="J8" s="268">
        <v>4269</v>
      </c>
      <c r="K8" s="276">
        <v>3734</v>
      </c>
      <c r="L8" s="268">
        <v>4236</v>
      </c>
      <c r="M8" s="269" t="s">
        <v>156</v>
      </c>
      <c r="N8" s="885" t="s">
        <v>815</v>
      </c>
    </row>
    <row r="9" spans="1:17" s="42" customFormat="1" ht="22.5" customHeight="1" thickBot="1" x14ac:dyDescent="0.25">
      <c r="A9" s="889"/>
      <c r="B9" s="533" t="s">
        <v>155</v>
      </c>
      <c r="C9" s="276">
        <v>23912</v>
      </c>
      <c r="D9" s="249">
        <v>21615</v>
      </c>
      <c r="E9" s="276">
        <v>24594</v>
      </c>
      <c r="F9" s="249">
        <v>22345</v>
      </c>
      <c r="G9" s="276">
        <v>21560</v>
      </c>
      <c r="H9" s="249">
        <v>19489</v>
      </c>
      <c r="I9" s="276">
        <v>22508</v>
      </c>
      <c r="J9" s="249">
        <v>20553</v>
      </c>
      <c r="K9" s="276">
        <v>24495</v>
      </c>
      <c r="L9" s="249">
        <v>22548</v>
      </c>
      <c r="M9" s="264" t="s">
        <v>546</v>
      </c>
      <c r="N9" s="886"/>
    </row>
    <row r="10" spans="1:17" s="42" customFormat="1" ht="22.5" customHeight="1" thickBot="1" x14ac:dyDescent="0.25">
      <c r="A10" s="896" t="s">
        <v>814</v>
      </c>
      <c r="B10" s="536" t="s">
        <v>157</v>
      </c>
      <c r="C10" s="247">
        <v>27309</v>
      </c>
      <c r="D10" s="247">
        <v>29368</v>
      </c>
      <c r="E10" s="247">
        <v>27934</v>
      </c>
      <c r="F10" s="247">
        <v>30228</v>
      </c>
      <c r="G10" s="247">
        <v>28036</v>
      </c>
      <c r="H10" s="247">
        <v>30471</v>
      </c>
      <c r="I10" s="247">
        <v>28520</v>
      </c>
      <c r="J10" s="247">
        <v>31136</v>
      </c>
      <c r="K10" s="247">
        <v>28913</v>
      </c>
      <c r="L10" s="247">
        <v>31593</v>
      </c>
      <c r="M10" s="265" t="s">
        <v>156</v>
      </c>
      <c r="N10" s="894" t="s">
        <v>3</v>
      </c>
    </row>
    <row r="11" spans="1:17" s="42" customFormat="1" ht="22.5" customHeight="1" thickBot="1" x14ac:dyDescent="0.25">
      <c r="A11" s="896"/>
      <c r="B11" s="536" t="s">
        <v>155</v>
      </c>
      <c r="C11" s="247">
        <v>52997</v>
      </c>
      <c r="D11" s="247">
        <v>47429</v>
      </c>
      <c r="E11" s="247">
        <v>54694</v>
      </c>
      <c r="F11" s="247">
        <v>49032</v>
      </c>
      <c r="G11" s="247">
        <v>54351</v>
      </c>
      <c r="H11" s="247">
        <v>48727</v>
      </c>
      <c r="I11" s="247">
        <v>55843</v>
      </c>
      <c r="J11" s="247">
        <v>49865</v>
      </c>
      <c r="K11" s="247">
        <v>58489</v>
      </c>
      <c r="L11" s="247">
        <v>52568</v>
      </c>
      <c r="M11" s="265" t="s">
        <v>546</v>
      </c>
      <c r="N11" s="894"/>
    </row>
    <row r="12" spans="1:17" s="42" customFormat="1" ht="22.5" customHeight="1" thickBot="1" x14ac:dyDescent="0.25">
      <c r="A12" s="889" t="s">
        <v>1023</v>
      </c>
      <c r="B12" s="533" t="s">
        <v>157</v>
      </c>
      <c r="C12" s="249">
        <v>13493</v>
      </c>
      <c r="D12" s="249">
        <v>14827</v>
      </c>
      <c r="E12" s="249">
        <v>13963</v>
      </c>
      <c r="F12" s="249">
        <v>15157</v>
      </c>
      <c r="G12" s="249">
        <v>14527</v>
      </c>
      <c r="H12" s="249">
        <v>15571</v>
      </c>
      <c r="I12" s="249">
        <v>15129</v>
      </c>
      <c r="J12" s="249">
        <v>15846</v>
      </c>
      <c r="K12" s="249">
        <v>15663</v>
      </c>
      <c r="L12" s="249">
        <v>16541</v>
      </c>
      <c r="M12" s="264" t="s">
        <v>156</v>
      </c>
      <c r="N12" s="885" t="s">
        <v>1024</v>
      </c>
    </row>
    <row r="13" spans="1:17" s="42" customFormat="1" ht="22.5" customHeight="1" thickBot="1" x14ac:dyDescent="0.25">
      <c r="A13" s="889"/>
      <c r="B13" s="533" t="s">
        <v>155</v>
      </c>
      <c r="C13" s="249">
        <v>17094</v>
      </c>
      <c r="D13" s="249">
        <v>14664</v>
      </c>
      <c r="E13" s="249">
        <v>18189</v>
      </c>
      <c r="F13" s="249">
        <v>15469</v>
      </c>
      <c r="G13" s="249">
        <v>19229</v>
      </c>
      <c r="H13" s="249">
        <v>16488</v>
      </c>
      <c r="I13" s="249">
        <v>20558</v>
      </c>
      <c r="J13" s="249">
        <v>17937</v>
      </c>
      <c r="K13" s="249">
        <v>22444</v>
      </c>
      <c r="L13" s="249">
        <v>19579</v>
      </c>
      <c r="M13" s="264" t="s">
        <v>546</v>
      </c>
      <c r="N13" s="886"/>
    </row>
    <row r="14" spans="1:17" s="42" customFormat="1" ht="22.5" customHeight="1" thickBot="1" x14ac:dyDescent="0.25">
      <c r="A14" s="896" t="s">
        <v>974</v>
      </c>
      <c r="B14" s="536" t="s">
        <v>157</v>
      </c>
      <c r="C14" s="247">
        <v>13408</v>
      </c>
      <c r="D14" s="279">
        <v>14207</v>
      </c>
      <c r="E14" s="247">
        <v>13714</v>
      </c>
      <c r="F14" s="279">
        <v>14888</v>
      </c>
      <c r="G14" s="247">
        <v>14221</v>
      </c>
      <c r="H14" s="279">
        <v>15259</v>
      </c>
      <c r="I14" s="247">
        <v>14872</v>
      </c>
      <c r="J14" s="279">
        <v>15678</v>
      </c>
      <c r="K14" s="247">
        <v>15292</v>
      </c>
      <c r="L14" s="279">
        <v>16206</v>
      </c>
      <c r="M14" s="265" t="s">
        <v>156</v>
      </c>
      <c r="N14" s="894" t="s">
        <v>975</v>
      </c>
    </row>
    <row r="15" spans="1:17" s="42" customFormat="1" ht="22.5" customHeight="1" x14ac:dyDescent="0.2">
      <c r="A15" s="905"/>
      <c r="B15" s="538" t="s">
        <v>155</v>
      </c>
      <c r="C15" s="270">
        <v>12081</v>
      </c>
      <c r="D15" s="279">
        <v>10225</v>
      </c>
      <c r="E15" s="270">
        <v>12943</v>
      </c>
      <c r="F15" s="279">
        <v>10764</v>
      </c>
      <c r="G15" s="279">
        <v>13979</v>
      </c>
      <c r="H15" s="279">
        <v>11472</v>
      </c>
      <c r="I15" s="279">
        <v>14635</v>
      </c>
      <c r="J15" s="279">
        <v>12224</v>
      </c>
      <c r="K15" s="279">
        <v>16333</v>
      </c>
      <c r="L15" s="279">
        <v>13713</v>
      </c>
      <c r="M15" s="271" t="s">
        <v>546</v>
      </c>
      <c r="N15" s="909"/>
    </row>
    <row r="16" spans="1:17" s="42" customFormat="1" ht="22.5" customHeight="1" thickBot="1" x14ac:dyDescent="0.25">
      <c r="A16" s="912" t="s">
        <v>170</v>
      </c>
      <c r="B16" s="541" t="s">
        <v>157</v>
      </c>
      <c r="C16" s="169">
        <f t="shared" ref="C16:J16" si="0">SUM(C8+C10+C12+C14)</f>
        <v>58469</v>
      </c>
      <c r="D16" s="169">
        <f t="shared" si="0"/>
        <v>63083</v>
      </c>
      <c r="E16" s="169">
        <f t="shared" si="0"/>
        <v>59771</v>
      </c>
      <c r="F16" s="169">
        <f t="shared" si="0"/>
        <v>64857</v>
      </c>
      <c r="G16" s="164">
        <f t="shared" si="0"/>
        <v>60627</v>
      </c>
      <c r="H16" s="169">
        <f t="shared" si="0"/>
        <v>65629</v>
      </c>
      <c r="I16" s="164">
        <f t="shared" si="0"/>
        <v>62320</v>
      </c>
      <c r="J16" s="169">
        <f t="shared" si="0"/>
        <v>66929</v>
      </c>
      <c r="K16" s="164">
        <f t="shared" ref="K16:L17" si="1">SUM(K8+K10+K12+K14)</f>
        <v>63602</v>
      </c>
      <c r="L16" s="169">
        <f t="shared" si="1"/>
        <v>68576</v>
      </c>
      <c r="M16" s="53" t="s">
        <v>156</v>
      </c>
      <c r="N16" s="906" t="s">
        <v>400</v>
      </c>
    </row>
    <row r="17" spans="1:14" s="42" customFormat="1" ht="22.5" customHeight="1" thickTop="1" thickBot="1" x14ac:dyDescent="0.25">
      <c r="A17" s="913"/>
      <c r="B17" s="542" t="s">
        <v>155</v>
      </c>
      <c r="C17" s="165">
        <f t="shared" ref="C17:J17" si="2">SUM(C9+C11+C13+C15)</f>
        <v>106084</v>
      </c>
      <c r="D17" s="165">
        <f t="shared" si="2"/>
        <v>93933</v>
      </c>
      <c r="E17" s="165">
        <f t="shared" si="2"/>
        <v>110420</v>
      </c>
      <c r="F17" s="165">
        <f t="shared" si="2"/>
        <v>97610</v>
      </c>
      <c r="G17" s="165">
        <f t="shared" si="2"/>
        <v>109119</v>
      </c>
      <c r="H17" s="165">
        <f t="shared" si="2"/>
        <v>96176</v>
      </c>
      <c r="I17" s="165">
        <f t="shared" si="2"/>
        <v>113544</v>
      </c>
      <c r="J17" s="165">
        <f t="shared" si="2"/>
        <v>100579</v>
      </c>
      <c r="K17" s="165">
        <f t="shared" si="1"/>
        <v>121761</v>
      </c>
      <c r="L17" s="165">
        <f t="shared" si="1"/>
        <v>108408</v>
      </c>
      <c r="M17" s="51" t="s">
        <v>546</v>
      </c>
      <c r="N17" s="907"/>
    </row>
    <row r="18" spans="1:14" s="42" customFormat="1" ht="22.5" customHeight="1" thickTop="1" x14ac:dyDescent="0.2">
      <c r="A18" s="914"/>
      <c r="B18" s="543" t="s">
        <v>7</v>
      </c>
      <c r="C18" s="195">
        <f t="shared" ref="C18:J18" si="3">SUM(C16:C17)</f>
        <v>164553</v>
      </c>
      <c r="D18" s="195">
        <f t="shared" si="3"/>
        <v>157016</v>
      </c>
      <c r="E18" s="195">
        <f t="shared" si="3"/>
        <v>170191</v>
      </c>
      <c r="F18" s="195">
        <f t="shared" si="3"/>
        <v>162467</v>
      </c>
      <c r="G18" s="195">
        <f t="shared" si="3"/>
        <v>169746</v>
      </c>
      <c r="H18" s="195">
        <f t="shared" si="3"/>
        <v>161805</v>
      </c>
      <c r="I18" s="195">
        <f t="shared" si="3"/>
        <v>175864</v>
      </c>
      <c r="J18" s="195">
        <f t="shared" si="3"/>
        <v>167508</v>
      </c>
      <c r="K18" s="195">
        <f t="shared" ref="K18:L18" si="4">SUM(K16:K17)</f>
        <v>185363</v>
      </c>
      <c r="L18" s="195">
        <f t="shared" si="4"/>
        <v>176984</v>
      </c>
      <c r="M18" s="52" t="s">
        <v>8</v>
      </c>
      <c r="N18" s="908"/>
    </row>
    <row r="19" spans="1:14" s="42" customFormat="1" ht="22.5" customHeight="1" thickBot="1" x14ac:dyDescent="0.25">
      <c r="A19" s="915" t="s">
        <v>171</v>
      </c>
      <c r="B19" s="544" t="s">
        <v>157</v>
      </c>
      <c r="C19" s="250">
        <v>6461</v>
      </c>
      <c r="D19" s="250">
        <v>20276</v>
      </c>
      <c r="E19" s="250">
        <v>6576</v>
      </c>
      <c r="F19" s="250">
        <v>21201</v>
      </c>
      <c r="G19" s="250">
        <v>10025</v>
      </c>
      <c r="H19" s="250">
        <v>24230</v>
      </c>
      <c r="I19" s="250">
        <v>11243</v>
      </c>
      <c r="J19" s="250">
        <v>25180</v>
      </c>
      <c r="K19" s="250">
        <v>11542</v>
      </c>
      <c r="L19" s="250">
        <v>26018</v>
      </c>
      <c r="M19" s="267" t="s">
        <v>156</v>
      </c>
      <c r="N19" s="910" t="s">
        <v>401</v>
      </c>
    </row>
    <row r="20" spans="1:14" s="42" customFormat="1" ht="22.5" customHeight="1" thickBot="1" x14ac:dyDescent="0.25">
      <c r="A20" s="896"/>
      <c r="B20" s="536" t="s">
        <v>155</v>
      </c>
      <c r="C20" s="248">
        <v>3976</v>
      </c>
      <c r="D20" s="248">
        <v>4531</v>
      </c>
      <c r="E20" s="248">
        <v>4267</v>
      </c>
      <c r="F20" s="248">
        <v>5068</v>
      </c>
      <c r="G20" s="248">
        <v>2832</v>
      </c>
      <c r="H20" s="248">
        <v>4338</v>
      </c>
      <c r="I20" s="248">
        <v>3285</v>
      </c>
      <c r="J20" s="248">
        <v>4793</v>
      </c>
      <c r="K20" s="248">
        <v>3769</v>
      </c>
      <c r="L20" s="248">
        <v>5303</v>
      </c>
      <c r="M20" s="265" t="s">
        <v>546</v>
      </c>
      <c r="N20" s="894"/>
    </row>
    <row r="21" spans="1:14" s="42" customFormat="1" ht="22.5" customHeight="1" x14ac:dyDescent="0.2">
      <c r="A21" s="916"/>
      <c r="B21" s="545" t="s">
        <v>7</v>
      </c>
      <c r="C21" s="251">
        <f t="shared" ref="C21:J21" si="5">SUM(C19:C20)</f>
        <v>10437</v>
      </c>
      <c r="D21" s="251">
        <f t="shared" si="5"/>
        <v>24807</v>
      </c>
      <c r="E21" s="251">
        <f t="shared" si="5"/>
        <v>10843</v>
      </c>
      <c r="F21" s="251">
        <f t="shared" si="5"/>
        <v>26269</v>
      </c>
      <c r="G21" s="251">
        <f t="shared" si="5"/>
        <v>12857</v>
      </c>
      <c r="H21" s="251">
        <f t="shared" si="5"/>
        <v>28568</v>
      </c>
      <c r="I21" s="251">
        <f t="shared" si="5"/>
        <v>14528</v>
      </c>
      <c r="J21" s="251">
        <f t="shared" si="5"/>
        <v>29973</v>
      </c>
      <c r="K21" s="251">
        <f t="shared" ref="K21:L21" si="6">SUM(K19:K20)</f>
        <v>15311</v>
      </c>
      <c r="L21" s="251">
        <f t="shared" si="6"/>
        <v>31321</v>
      </c>
      <c r="M21" s="266" t="s">
        <v>8</v>
      </c>
      <c r="N21" s="911"/>
    </row>
    <row r="22" spans="1:14" x14ac:dyDescent="0.2">
      <c r="A22" s="549" t="s">
        <v>645</v>
      </c>
      <c r="B22" s="126"/>
      <c r="M22" s="882" t="s">
        <v>1201</v>
      </c>
      <c r="N22" s="882"/>
    </row>
    <row r="23" spans="1:14" x14ac:dyDescent="0.2">
      <c r="A23" s="549" t="s">
        <v>646</v>
      </c>
      <c r="M23" s="882" t="s">
        <v>1202</v>
      </c>
      <c r="N23" s="882"/>
    </row>
    <row r="24" spans="1:14" x14ac:dyDescent="0.2">
      <c r="A24" s="549" t="s">
        <v>976</v>
      </c>
      <c r="M24" s="882" t="s">
        <v>1209</v>
      </c>
      <c r="N24" s="882"/>
    </row>
    <row r="25" spans="1:14" x14ac:dyDescent="0.2">
      <c r="A25" s="549" t="s">
        <v>977</v>
      </c>
      <c r="M25" s="882" t="s">
        <v>1203</v>
      </c>
      <c r="N25" s="882"/>
    </row>
    <row r="26" spans="1:14" ht="12.75" customHeight="1" x14ac:dyDescent="0.2"/>
    <row r="31" spans="1:14" ht="13.5" thickBot="1" x14ac:dyDescent="0.25"/>
    <row r="32" spans="1:14" ht="25.5" x14ac:dyDescent="0.2">
      <c r="B32" s="537" t="str">
        <f>C6</f>
        <v>2018/2019</v>
      </c>
      <c r="C32" s="537" t="str">
        <f>E6</f>
        <v>2019/2020</v>
      </c>
      <c r="D32" s="537" t="str">
        <f>G6</f>
        <v>2020/2021</v>
      </c>
      <c r="E32" s="537" t="str">
        <f>I6</f>
        <v>2021/2022</v>
      </c>
      <c r="F32" s="537" t="str">
        <f>K6</f>
        <v>2022/2023</v>
      </c>
    </row>
    <row r="33" spans="1:19" ht="38.25" x14ac:dyDescent="0.2">
      <c r="A33" s="93" t="s">
        <v>1197</v>
      </c>
      <c r="B33" s="868">
        <f>C16+D16</f>
        <v>121552</v>
      </c>
      <c r="C33" s="868">
        <f>E16+F16</f>
        <v>124628</v>
      </c>
      <c r="D33" s="868">
        <f>G16+H16</f>
        <v>126256</v>
      </c>
      <c r="E33" s="868">
        <f>I16+J16</f>
        <v>129249</v>
      </c>
      <c r="F33" s="868">
        <f>K16+L16</f>
        <v>132178</v>
      </c>
      <c r="J33" s="529"/>
      <c r="K33" s="529"/>
      <c r="M33" s="128"/>
      <c r="P33" s="48"/>
    </row>
    <row r="34" spans="1:19" ht="38.25" x14ac:dyDescent="0.2">
      <c r="A34" s="93" t="s">
        <v>1198</v>
      </c>
      <c r="B34" s="868">
        <f>C17+D17</f>
        <v>200017</v>
      </c>
      <c r="C34" s="868">
        <f>E17+F17</f>
        <v>208030</v>
      </c>
      <c r="D34" s="868">
        <f>G17+H17</f>
        <v>205295</v>
      </c>
      <c r="E34" s="868">
        <f>I17+J17</f>
        <v>214123</v>
      </c>
      <c r="F34" s="868">
        <f>K17+L17</f>
        <v>230169</v>
      </c>
      <c r="J34" s="529"/>
      <c r="K34" s="529"/>
      <c r="P34" s="49"/>
    </row>
    <row r="35" spans="1:19" ht="38.25" x14ac:dyDescent="0.2">
      <c r="A35" s="93" t="s">
        <v>1191</v>
      </c>
      <c r="B35" s="868">
        <f>C19+D19</f>
        <v>26737</v>
      </c>
      <c r="C35" s="868">
        <f>E19+F19</f>
        <v>27777</v>
      </c>
      <c r="D35" s="868">
        <f>G19+H19</f>
        <v>34255</v>
      </c>
      <c r="E35" s="868">
        <f>I19+J19</f>
        <v>36423</v>
      </c>
      <c r="F35" s="868">
        <f>K19+L19</f>
        <v>37560</v>
      </c>
      <c r="J35" s="529"/>
      <c r="K35" s="529"/>
      <c r="P35" s="42"/>
    </row>
    <row r="36" spans="1:19" ht="25.5" x14ac:dyDescent="0.2">
      <c r="A36" s="93" t="s">
        <v>1199</v>
      </c>
      <c r="B36" s="868">
        <f>C20+D20</f>
        <v>8507</v>
      </c>
      <c r="C36" s="868">
        <f>E20+F20</f>
        <v>9335</v>
      </c>
      <c r="D36" s="868">
        <f>G20+H20</f>
        <v>7170</v>
      </c>
      <c r="E36" s="868">
        <f>I20+J20</f>
        <v>8078</v>
      </c>
      <c r="F36" s="868">
        <f>K20+L20</f>
        <v>9072</v>
      </c>
      <c r="J36" s="529"/>
      <c r="K36" s="529"/>
      <c r="P36" s="45"/>
    </row>
    <row r="37" spans="1:19" x14ac:dyDescent="0.2">
      <c r="B37" s="50"/>
      <c r="C37" s="50"/>
      <c r="D37" s="50"/>
      <c r="E37" s="50"/>
      <c r="F37" s="50"/>
      <c r="R37" s="42"/>
      <c r="S37" s="42"/>
    </row>
    <row r="38" spans="1:19" x14ac:dyDescent="0.2">
      <c r="S38" s="125"/>
    </row>
    <row r="39" spans="1:19" x14ac:dyDescent="0.2">
      <c r="S39" s="125"/>
    </row>
    <row r="40" spans="1:19" ht="13.5" thickBot="1" x14ac:dyDescent="0.25">
      <c r="S40" s="42"/>
    </row>
    <row r="41" spans="1:19" ht="12.75" customHeight="1" x14ac:dyDescent="0.2">
      <c r="D41" s="129"/>
      <c r="E41" s="898"/>
      <c r="F41" s="898"/>
      <c r="G41" s="898" t="str">
        <f>C6</f>
        <v>2018/2019</v>
      </c>
      <c r="H41" s="898"/>
      <c r="I41" s="898" t="str">
        <f>E6</f>
        <v>2019/2020</v>
      </c>
      <c r="J41" s="898"/>
      <c r="K41" s="898" t="str">
        <f>G6</f>
        <v>2020/2021</v>
      </c>
      <c r="L41" s="898"/>
      <c r="M41" s="898" t="str">
        <f>I6</f>
        <v>2021/2022</v>
      </c>
      <c r="N41" s="898"/>
      <c r="O41" s="917" t="str">
        <f>K6</f>
        <v>2022/2023</v>
      </c>
      <c r="P41" s="918"/>
    </row>
    <row r="42" spans="1:19" ht="51" x14ac:dyDescent="0.2">
      <c r="E42" s="683"/>
      <c r="F42" s="684"/>
      <c r="G42" s="685" t="s">
        <v>274</v>
      </c>
      <c r="H42" s="685" t="s">
        <v>273</v>
      </c>
      <c r="I42" s="685" t="s">
        <v>274</v>
      </c>
      <c r="J42" s="685" t="s">
        <v>273</v>
      </c>
      <c r="K42" s="685" t="s">
        <v>274</v>
      </c>
      <c r="L42" s="685" t="s">
        <v>273</v>
      </c>
      <c r="M42" s="685" t="s">
        <v>274</v>
      </c>
      <c r="N42" s="685" t="s">
        <v>273</v>
      </c>
      <c r="O42" s="686" t="s">
        <v>274</v>
      </c>
      <c r="P42" s="685" t="s">
        <v>273</v>
      </c>
    </row>
    <row r="43" spans="1:19" ht="25.5" x14ac:dyDescent="0.2">
      <c r="E43" s="687"/>
      <c r="F43" s="685" t="s">
        <v>275</v>
      </c>
      <c r="G43" s="688">
        <f>C18</f>
        <v>164553</v>
      </c>
      <c r="H43" s="688">
        <f>C21</f>
        <v>10437</v>
      </c>
      <c r="I43" s="688">
        <f>E18</f>
        <v>170191</v>
      </c>
      <c r="J43" s="688">
        <f>E21</f>
        <v>10843</v>
      </c>
      <c r="K43" s="688">
        <f>G18</f>
        <v>169746</v>
      </c>
      <c r="L43" s="688">
        <f>G21</f>
        <v>12857</v>
      </c>
      <c r="M43" s="688">
        <f>I18</f>
        <v>175864</v>
      </c>
      <c r="N43" s="688">
        <f>I21</f>
        <v>14528</v>
      </c>
      <c r="O43" s="689">
        <f>K18</f>
        <v>185363</v>
      </c>
      <c r="P43" s="689">
        <f>K21</f>
        <v>15311</v>
      </c>
    </row>
    <row r="44" spans="1:19" ht="25.5" x14ac:dyDescent="0.2">
      <c r="E44" s="687"/>
      <c r="F44" s="685" t="s">
        <v>276</v>
      </c>
      <c r="G44" s="688">
        <f>D18</f>
        <v>157016</v>
      </c>
      <c r="H44" s="688">
        <f>D21</f>
        <v>24807</v>
      </c>
      <c r="I44" s="688">
        <f>F18</f>
        <v>162467</v>
      </c>
      <c r="J44" s="688">
        <f>F21</f>
        <v>26269</v>
      </c>
      <c r="K44" s="688">
        <f>H18</f>
        <v>161805</v>
      </c>
      <c r="L44" s="688">
        <f>H21</f>
        <v>28568</v>
      </c>
      <c r="M44" s="688">
        <f>J18</f>
        <v>167508</v>
      </c>
      <c r="N44" s="688">
        <f>J21</f>
        <v>29973</v>
      </c>
      <c r="O44" s="689">
        <f>L18</f>
        <v>176984</v>
      </c>
      <c r="P44" s="689">
        <f>L21</f>
        <v>31321</v>
      </c>
    </row>
    <row r="46" spans="1:19" x14ac:dyDescent="0.2">
      <c r="C46" s="42"/>
      <c r="D46" s="42"/>
      <c r="E46" s="42"/>
      <c r="F46" s="42"/>
      <c r="G46" s="42"/>
      <c r="H46" s="42"/>
      <c r="I46" s="42"/>
      <c r="J46" s="42"/>
      <c r="K46" s="42"/>
      <c r="L46" s="42"/>
      <c r="M46" s="42"/>
      <c r="N46" s="42"/>
      <c r="O46" s="42"/>
      <c r="P46" s="42"/>
      <c r="Q46" s="42"/>
      <c r="R46" s="42"/>
    </row>
  </sheetData>
  <mergeCells count="35">
    <mergeCell ref="G41:H41"/>
    <mergeCell ref="I41:J41"/>
    <mergeCell ref="K41:L41"/>
    <mergeCell ref="M41:N41"/>
    <mergeCell ref="O41:P41"/>
    <mergeCell ref="E41:F41"/>
    <mergeCell ref="A1:N1"/>
    <mergeCell ref="E6:F6"/>
    <mergeCell ref="G6:H6"/>
    <mergeCell ref="K6:L6"/>
    <mergeCell ref="N6:N7"/>
    <mergeCell ref="A2:N2"/>
    <mergeCell ref="B6:B7"/>
    <mergeCell ref="A14:A15"/>
    <mergeCell ref="N16:N18"/>
    <mergeCell ref="N14:N15"/>
    <mergeCell ref="N19:N21"/>
    <mergeCell ref="A16:A18"/>
    <mergeCell ref="A19:A21"/>
    <mergeCell ref="M22:N22"/>
    <mergeCell ref="M23:N23"/>
    <mergeCell ref="M24:N24"/>
    <mergeCell ref="M25:N25"/>
    <mergeCell ref="M6:M7"/>
    <mergeCell ref="N8:N9"/>
    <mergeCell ref="A3:N3"/>
    <mergeCell ref="A12:A13"/>
    <mergeCell ref="A4:N4"/>
    <mergeCell ref="A6:A7"/>
    <mergeCell ref="C6:D6"/>
    <mergeCell ref="N10:N11"/>
    <mergeCell ref="A8:A9"/>
    <mergeCell ref="A10:A11"/>
    <mergeCell ref="I6:J6"/>
    <mergeCell ref="N12:N13"/>
  </mergeCells>
  <printOptions horizontalCentered="1" verticalCentered="1"/>
  <pageMargins left="0" right="0" top="0" bottom="0" header="0" footer="0"/>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P36"/>
  <sheetViews>
    <sheetView showGridLines="0" rightToLeft="1" view="pageBreakPreview" zoomScaleNormal="100" zoomScaleSheetLayoutView="100" workbookViewId="0">
      <selection activeCell="K25" sqref="K25"/>
    </sheetView>
  </sheetViews>
  <sheetFormatPr defaultColWidth="9.140625" defaultRowHeight="13.5" x14ac:dyDescent="0.2"/>
  <cols>
    <col min="1" max="1" width="17.7109375" style="43" customWidth="1"/>
    <col min="2" max="2" width="8.7109375" style="39" customWidth="1"/>
    <col min="3" max="6" width="12.140625" style="42" customWidth="1"/>
    <col min="7" max="7" width="8.7109375" style="39" customWidth="1"/>
    <col min="8" max="8" width="19.28515625" style="39" customWidth="1"/>
    <col min="9" max="16384" width="9.140625" style="39"/>
  </cols>
  <sheetData>
    <row r="1" spans="1:250" ht="40.5" customHeight="1" x14ac:dyDescent="0.2">
      <c r="A1" s="926" t="s">
        <v>628</v>
      </c>
      <c r="B1" s="899"/>
      <c r="C1" s="899"/>
      <c r="D1" s="899"/>
      <c r="E1" s="899"/>
      <c r="F1" s="899"/>
      <c r="G1" s="899"/>
      <c r="H1" s="899"/>
    </row>
    <row r="2" spans="1:250" s="194" customFormat="1" ht="20.100000000000001" customHeight="1" x14ac:dyDescent="0.2">
      <c r="A2" s="902" t="s">
        <v>1334</v>
      </c>
      <c r="B2" s="902"/>
      <c r="C2" s="902"/>
      <c r="D2" s="902"/>
      <c r="E2" s="902"/>
      <c r="F2" s="902"/>
      <c r="G2" s="902"/>
      <c r="H2" s="902"/>
      <c r="I2" s="920"/>
      <c r="J2" s="920"/>
      <c r="K2" s="920"/>
      <c r="L2" s="920"/>
      <c r="M2" s="920"/>
      <c r="N2" s="920"/>
      <c r="O2" s="920"/>
      <c r="P2" s="920"/>
      <c r="Q2" s="920"/>
      <c r="R2" s="920"/>
      <c r="S2" s="920"/>
      <c r="T2" s="920"/>
      <c r="U2" s="920"/>
      <c r="V2" s="920"/>
      <c r="W2" s="920"/>
      <c r="X2" s="920"/>
      <c r="Y2" s="920"/>
      <c r="Z2" s="920"/>
      <c r="AA2" s="920"/>
      <c r="AB2" s="920"/>
      <c r="AC2" s="920"/>
      <c r="AD2" s="920"/>
      <c r="AE2" s="920"/>
      <c r="AF2" s="920"/>
      <c r="AG2" s="920"/>
      <c r="AH2" s="920"/>
      <c r="AI2" s="920"/>
      <c r="AJ2" s="920"/>
      <c r="AK2" s="920"/>
      <c r="AL2" s="920"/>
      <c r="AM2" s="920"/>
      <c r="AN2" s="920"/>
      <c r="AO2" s="920"/>
      <c r="AP2" s="920"/>
      <c r="AQ2" s="920"/>
      <c r="AR2" s="920"/>
      <c r="AS2" s="920"/>
      <c r="AT2" s="920"/>
      <c r="AU2" s="920"/>
      <c r="AV2" s="920"/>
      <c r="AW2" s="920"/>
      <c r="AX2" s="920"/>
      <c r="AY2" s="920"/>
      <c r="AZ2" s="920"/>
      <c r="BA2" s="920"/>
      <c r="BB2" s="920"/>
      <c r="BC2" s="920"/>
      <c r="BD2" s="920"/>
      <c r="BE2" s="920"/>
      <c r="BF2" s="920"/>
      <c r="BG2" s="920"/>
      <c r="BH2" s="920"/>
      <c r="BI2" s="920"/>
      <c r="BJ2" s="920"/>
      <c r="BK2" s="920"/>
      <c r="BL2" s="920"/>
      <c r="BM2" s="920"/>
      <c r="BN2" s="920"/>
      <c r="BO2" s="920"/>
      <c r="BP2" s="920"/>
      <c r="BQ2" s="920"/>
      <c r="BR2" s="920"/>
      <c r="BS2" s="920"/>
      <c r="BT2" s="920"/>
      <c r="BU2" s="920"/>
      <c r="BV2" s="920"/>
      <c r="BW2" s="920"/>
      <c r="BX2" s="920"/>
      <c r="BY2" s="920"/>
      <c r="BZ2" s="920"/>
      <c r="CA2" s="920"/>
      <c r="CB2" s="920"/>
      <c r="CC2" s="920"/>
      <c r="CD2" s="920"/>
      <c r="CE2" s="920"/>
      <c r="CF2" s="920"/>
      <c r="CG2" s="920"/>
      <c r="CH2" s="920"/>
      <c r="CI2" s="920"/>
      <c r="CJ2" s="920"/>
      <c r="CK2" s="920"/>
      <c r="CL2" s="920"/>
      <c r="CM2" s="920"/>
      <c r="CN2" s="920"/>
      <c r="CO2" s="920"/>
      <c r="CP2" s="920"/>
      <c r="CQ2" s="920"/>
      <c r="CR2" s="920"/>
      <c r="CS2" s="920"/>
      <c r="CT2" s="920"/>
      <c r="CU2" s="920"/>
      <c r="CV2" s="920"/>
      <c r="CW2" s="920"/>
      <c r="CX2" s="920"/>
      <c r="CY2" s="920"/>
      <c r="CZ2" s="920"/>
      <c r="DA2" s="920"/>
      <c r="DB2" s="920"/>
      <c r="DC2" s="920"/>
      <c r="DD2" s="920"/>
      <c r="DE2" s="920"/>
      <c r="DF2" s="920"/>
      <c r="DG2" s="920"/>
      <c r="DH2" s="920"/>
      <c r="DI2" s="920"/>
      <c r="DJ2" s="920"/>
      <c r="DK2" s="920"/>
      <c r="DL2" s="920"/>
      <c r="DM2" s="920"/>
      <c r="DN2" s="920"/>
      <c r="DO2" s="920"/>
      <c r="DP2" s="920"/>
      <c r="DQ2" s="920"/>
      <c r="DR2" s="920"/>
      <c r="DS2" s="920"/>
      <c r="DT2" s="920"/>
      <c r="DU2" s="920"/>
      <c r="DV2" s="920"/>
      <c r="DW2" s="920"/>
      <c r="DX2" s="920"/>
      <c r="DY2" s="920"/>
      <c r="DZ2" s="920"/>
      <c r="EA2" s="920"/>
      <c r="EB2" s="920"/>
      <c r="EC2" s="920"/>
      <c r="ED2" s="920"/>
      <c r="EE2" s="920"/>
      <c r="EF2" s="920"/>
      <c r="EG2" s="920"/>
      <c r="EH2" s="920"/>
      <c r="EI2" s="920"/>
      <c r="EJ2" s="920"/>
      <c r="EK2" s="920"/>
      <c r="EL2" s="920"/>
      <c r="EM2" s="920"/>
      <c r="EN2" s="920"/>
      <c r="EO2" s="920"/>
      <c r="EP2" s="920"/>
      <c r="EQ2" s="920"/>
      <c r="ER2" s="920"/>
      <c r="ES2" s="920"/>
      <c r="ET2" s="920"/>
      <c r="EU2" s="920"/>
      <c r="EV2" s="920"/>
      <c r="EW2" s="920"/>
      <c r="EX2" s="920"/>
      <c r="EY2" s="920"/>
      <c r="EZ2" s="920"/>
      <c r="FA2" s="920"/>
      <c r="FB2" s="920"/>
      <c r="FC2" s="920"/>
      <c r="FD2" s="920"/>
      <c r="FE2" s="920"/>
      <c r="FF2" s="920"/>
      <c r="FG2" s="920"/>
      <c r="FH2" s="920"/>
      <c r="FI2" s="920"/>
      <c r="FJ2" s="920"/>
      <c r="FK2" s="920"/>
      <c r="FL2" s="920"/>
      <c r="FM2" s="920"/>
      <c r="FN2" s="920"/>
      <c r="FO2" s="920"/>
      <c r="FP2" s="920"/>
      <c r="FQ2" s="920"/>
      <c r="FR2" s="920"/>
      <c r="FS2" s="920"/>
      <c r="FT2" s="920"/>
      <c r="FU2" s="920"/>
      <c r="FV2" s="920"/>
      <c r="FW2" s="920"/>
      <c r="FX2" s="920"/>
      <c r="FY2" s="920"/>
      <c r="FZ2" s="920"/>
      <c r="GA2" s="920"/>
      <c r="GB2" s="920"/>
      <c r="GC2" s="920"/>
      <c r="GD2" s="920"/>
      <c r="GE2" s="920"/>
      <c r="GF2" s="920"/>
      <c r="GG2" s="920"/>
      <c r="GH2" s="920"/>
      <c r="GI2" s="920"/>
      <c r="GJ2" s="920"/>
      <c r="GK2" s="920"/>
      <c r="GL2" s="920"/>
      <c r="GM2" s="920"/>
      <c r="GN2" s="920"/>
      <c r="GO2" s="920"/>
      <c r="GP2" s="920"/>
      <c r="GQ2" s="920"/>
      <c r="GR2" s="920"/>
      <c r="GS2" s="920"/>
      <c r="GT2" s="920"/>
      <c r="GU2" s="920"/>
      <c r="GV2" s="920"/>
      <c r="GW2" s="920"/>
      <c r="GX2" s="920"/>
      <c r="GY2" s="920"/>
      <c r="GZ2" s="920"/>
      <c r="HA2" s="920"/>
      <c r="HB2" s="920"/>
      <c r="HC2" s="920"/>
      <c r="HD2" s="920"/>
      <c r="HE2" s="920"/>
      <c r="HF2" s="920"/>
      <c r="HG2" s="920"/>
      <c r="HH2" s="920"/>
      <c r="HI2" s="920"/>
      <c r="HJ2" s="920"/>
      <c r="HK2" s="920"/>
      <c r="HL2" s="920"/>
      <c r="HM2" s="920"/>
      <c r="HN2" s="920"/>
      <c r="HO2" s="920"/>
      <c r="HP2" s="920"/>
      <c r="HQ2" s="920"/>
      <c r="HR2" s="920"/>
      <c r="HS2" s="920"/>
      <c r="HT2" s="920"/>
      <c r="HU2" s="920"/>
      <c r="HV2" s="920"/>
      <c r="HW2" s="920"/>
      <c r="HX2" s="920"/>
      <c r="HY2" s="920"/>
      <c r="HZ2" s="920"/>
      <c r="IA2" s="920"/>
      <c r="IB2" s="920"/>
      <c r="IC2" s="920"/>
      <c r="ID2" s="920"/>
      <c r="IE2" s="920"/>
      <c r="IF2" s="920"/>
      <c r="IG2" s="920"/>
      <c r="IH2" s="920"/>
      <c r="II2" s="920"/>
      <c r="IJ2" s="920"/>
      <c r="IK2" s="920"/>
      <c r="IL2" s="920"/>
      <c r="IM2" s="920"/>
      <c r="IN2" s="920"/>
      <c r="IO2" s="920"/>
      <c r="IP2" s="920"/>
    </row>
    <row r="3" spans="1:250" ht="36.75" customHeight="1" x14ac:dyDescent="0.2">
      <c r="A3" s="934" t="s">
        <v>1206</v>
      </c>
      <c r="B3" s="935"/>
      <c r="C3" s="935"/>
      <c r="D3" s="935"/>
      <c r="E3" s="935"/>
      <c r="F3" s="935"/>
      <c r="G3" s="935"/>
      <c r="H3" s="935"/>
    </row>
    <row r="4" spans="1:250" ht="17.25" customHeight="1" x14ac:dyDescent="0.2">
      <c r="A4" s="888" t="s">
        <v>1331</v>
      </c>
      <c r="B4" s="888"/>
      <c r="C4" s="888"/>
      <c r="D4" s="888"/>
      <c r="E4" s="888"/>
      <c r="F4" s="888"/>
      <c r="G4" s="888"/>
      <c r="H4" s="888"/>
      <c r="I4" s="65"/>
      <c r="J4" s="65"/>
      <c r="K4" s="65"/>
      <c r="L4" s="65"/>
      <c r="M4" s="65"/>
      <c r="N4" s="65"/>
      <c r="O4" s="65"/>
      <c r="P4" s="65"/>
      <c r="Q4" s="65"/>
      <c r="R4" s="65"/>
      <c r="S4" s="65"/>
      <c r="T4" s="65"/>
      <c r="U4" s="65"/>
      <c r="V4" s="65"/>
      <c r="W4" s="888"/>
      <c r="X4" s="888"/>
      <c r="Y4" s="888"/>
      <c r="Z4" s="888"/>
      <c r="AA4" s="888"/>
      <c r="AB4" s="888"/>
      <c r="AC4" s="888"/>
      <c r="AD4" s="888"/>
      <c r="AE4" s="888"/>
      <c r="AF4" s="888"/>
      <c r="AG4" s="888"/>
      <c r="AH4" s="888"/>
      <c r="AI4" s="888"/>
      <c r="AJ4" s="888"/>
      <c r="AK4" s="888"/>
      <c r="AL4" s="888"/>
      <c r="AM4" s="888"/>
      <c r="AN4" s="888"/>
      <c r="AO4" s="888"/>
      <c r="AP4" s="888"/>
      <c r="AQ4" s="888"/>
      <c r="AR4" s="888"/>
      <c r="AS4" s="888"/>
      <c r="AT4" s="888"/>
      <c r="AU4" s="888"/>
      <c r="AV4" s="888"/>
      <c r="AW4" s="888"/>
      <c r="AX4" s="888"/>
      <c r="AY4" s="888"/>
      <c r="AZ4" s="888"/>
      <c r="BA4" s="888"/>
      <c r="BB4" s="888"/>
      <c r="BC4" s="888"/>
      <c r="BD4" s="888"/>
      <c r="BE4" s="888"/>
      <c r="BF4" s="888"/>
      <c r="BG4" s="888"/>
      <c r="BH4" s="888"/>
      <c r="BI4" s="888"/>
      <c r="BJ4" s="888"/>
      <c r="BK4" s="888"/>
      <c r="BL4" s="888"/>
      <c r="BM4" s="888"/>
      <c r="BN4" s="888"/>
      <c r="BO4" s="888"/>
      <c r="BP4" s="888"/>
      <c r="BQ4" s="888"/>
      <c r="BR4" s="888"/>
      <c r="BS4" s="888"/>
      <c r="BT4" s="888"/>
      <c r="BU4" s="888"/>
      <c r="BV4" s="888"/>
      <c r="BW4" s="888"/>
      <c r="BX4" s="888"/>
      <c r="BY4" s="888"/>
      <c r="BZ4" s="888"/>
      <c r="CA4" s="888"/>
      <c r="CB4" s="888"/>
      <c r="CC4" s="888"/>
      <c r="CD4" s="888"/>
      <c r="CE4" s="888"/>
      <c r="CF4" s="888"/>
      <c r="CG4" s="888"/>
      <c r="CH4" s="888"/>
      <c r="CI4" s="888"/>
      <c r="CJ4" s="888"/>
      <c r="CK4" s="888"/>
      <c r="CL4" s="888"/>
      <c r="CM4" s="888"/>
      <c r="CN4" s="888"/>
      <c r="CO4" s="888"/>
      <c r="CP4" s="888"/>
      <c r="CQ4" s="888"/>
      <c r="CR4" s="888"/>
      <c r="CS4" s="888"/>
      <c r="CT4" s="888"/>
      <c r="CU4" s="888"/>
      <c r="CV4" s="888"/>
      <c r="CW4" s="888"/>
      <c r="CX4" s="888"/>
      <c r="CY4" s="888"/>
      <c r="CZ4" s="888"/>
      <c r="DA4" s="888"/>
      <c r="DB4" s="888"/>
      <c r="DC4" s="888"/>
      <c r="DD4" s="888"/>
      <c r="DE4" s="888"/>
      <c r="DF4" s="888"/>
      <c r="DG4" s="888"/>
      <c r="DH4" s="888"/>
      <c r="DI4" s="888"/>
      <c r="DJ4" s="888"/>
      <c r="DK4" s="888"/>
      <c r="DL4" s="888"/>
      <c r="DM4" s="888"/>
      <c r="DN4" s="888"/>
      <c r="DO4" s="888"/>
      <c r="DP4" s="888"/>
      <c r="DQ4" s="888"/>
      <c r="DR4" s="888"/>
      <c r="DS4" s="888"/>
      <c r="DT4" s="888"/>
      <c r="DU4" s="888"/>
      <c r="DV4" s="888"/>
      <c r="DW4" s="888"/>
      <c r="DX4" s="888"/>
      <c r="DY4" s="888"/>
      <c r="DZ4" s="888"/>
      <c r="EA4" s="888"/>
      <c r="EB4" s="888"/>
      <c r="EC4" s="888"/>
      <c r="ED4" s="888"/>
      <c r="EE4" s="888"/>
      <c r="EF4" s="888"/>
      <c r="EG4" s="888"/>
      <c r="EH4" s="888"/>
      <c r="EI4" s="888"/>
      <c r="EJ4" s="888"/>
      <c r="EK4" s="888"/>
      <c r="EL4" s="888"/>
      <c r="EM4" s="888"/>
      <c r="EN4" s="888"/>
      <c r="EO4" s="888"/>
      <c r="EP4" s="888"/>
      <c r="EQ4" s="888"/>
      <c r="ER4" s="888"/>
      <c r="ES4" s="888"/>
      <c r="ET4" s="888"/>
      <c r="EU4" s="888"/>
      <c r="EV4" s="888"/>
      <c r="EW4" s="888"/>
      <c r="EX4" s="888"/>
      <c r="EY4" s="888"/>
      <c r="EZ4" s="888"/>
      <c r="FA4" s="888"/>
      <c r="FB4" s="888"/>
      <c r="FC4" s="888"/>
      <c r="FD4" s="888"/>
      <c r="FE4" s="888"/>
      <c r="FF4" s="888"/>
      <c r="FG4" s="888"/>
      <c r="FH4" s="888"/>
      <c r="FI4" s="888"/>
      <c r="FJ4" s="888"/>
      <c r="FK4" s="888"/>
      <c r="FL4" s="888"/>
      <c r="FM4" s="888"/>
      <c r="FN4" s="888"/>
      <c r="FO4" s="888"/>
      <c r="FP4" s="888"/>
      <c r="FQ4" s="888"/>
      <c r="FR4" s="888"/>
      <c r="FS4" s="888"/>
      <c r="FT4" s="888"/>
      <c r="FU4" s="888"/>
      <c r="FV4" s="888"/>
      <c r="FW4" s="888"/>
      <c r="FX4" s="888"/>
      <c r="FY4" s="888"/>
      <c r="FZ4" s="888"/>
      <c r="GA4" s="888"/>
      <c r="GB4" s="888"/>
      <c r="GC4" s="888"/>
      <c r="GD4" s="888"/>
      <c r="GE4" s="888"/>
      <c r="GF4" s="888"/>
      <c r="GG4" s="888"/>
      <c r="GH4" s="888"/>
      <c r="GI4" s="888"/>
      <c r="GJ4" s="888"/>
      <c r="GK4" s="888"/>
      <c r="GL4" s="888"/>
      <c r="GM4" s="888"/>
      <c r="GN4" s="888"/>
      <c r="GO4" s="888"/>
      <c r="GP4" s="888"/>
      <c r="GQ4" s="888"/>
      <c r="GR4" s="888"/>
      <c r="GS4" s="888"/>
      <c r="GT4" s="888"/>
      <c r="GU4" s="888"/>
      <c r="GV4" s="888"/>
      <c r="GW4" s="888"/>
      <c r="GX4" s="888"/>
      <c r="GY4" s="888"/>
      <c r="GZ4" s="888"/>
      <c r="HA4" s="888"/>
      <c r="HB4" s="888"/>
      <c r="HC4" s="888"/>
      <c r="HD4" s="888"/>
      <c r="HE4" s="888"/>
      <c r="HF4" s="888"/>
      <c r="HG4" s="888"/>
      <c r="HH4" s="888"/>
      <c r="HI4" s="888"/>
      <c r="HJ4" s="888"/>
      <c r="HK4" s="888"/>
      <c r="HL4" s="888"/>
      <c r="HM4" s="888"/>
      <c r="HN4" s="888"/>
      <c r="HO4" s="888"/>
      <c r="HP4" s="888"/>
      <c r="HQ4" s="888"/>
      <c r="HR4" s="888"/>
      <c r="HS4" s="888"/>
      <c r="HT4" s="888"/>
      <c r="HU4" s="888"/>
      <c r="HV4" s="888"/>
      <c r="HW4" s="888"/>
      <c r="HX4" s="888"/>
      <c r="HY4" s="888"/>
      <c r="HZ4" s="888"/>
      <c r="IA4" s="888"/>
      <c r="IB4" s="888"/>
      <c r="IC4" s="888"/>
      <c r="ID4" s="888"/>
      <c r="IE4" s="888"/>
      <c r="IF4" s="888"/>
      <c r="IG4" s="888"/>
      <c r="IH4" s="888"/>
      <c r="II4" s="888"/>
      <c r="IJ4" s="888"/>
      <c r="IK4" s="888"/>
      <c r="IL4" s="888"/>
      <c r="IM4" s="888"/>
      <c r="IN4" s="888"/>
      <c r="IO4" s="888"/>
      <c r="IP4" s="888"/>
    </row>
    <row r="5" spans="1:250" s="50" customFormat="1" ht="15" customHeight="1" x14ac:dyDescent="0.2">
      <c r="A5" s="10" t="s">
        <v>967</v>
      </c>
      <c r="B5" s="209"/>
      <c r="C5" s="209"/>
      <c r="D5" s="209"/>
      <c r="E5" s="209"/>
      <c r="F5" s="209"/>
      <c r="G5" s="211"/>
      <c r="H5" s="14" t="s">
        <v>968</v>
      </c>
    </row>
    <row r="6" spans="1:250" ht="25.5" customHeight="1" x14ac:dyDescent="0.2">
      <c r="A6" s="921" t="s">
        <v>781</v>
      </c>
      <c r="B6" s="922"/>
      <c r="C6" s="272" t="s">
        <v>167</v>
      </c>
      <c r="D6" s="272" t="s">
        <v>166</v>
      </c>
      <c r="E6" s="272" t="s">
        <v>165</v>
      </c>
      <c r="F6" s="272" t="s">
        <v>7</v>
      </c>
      <c r="G6" s="930" t="s">
        <v>780</v>
      </c>
      <c r="H6" s="931"/>
    </row>
    <row r="7" spans="1:250" ht="25.5" customHeight="1" x14ac:dyDescent="0.2">
      <c r="A7" s="923"/>
      <c r="B7" s="924"/>
      <c r="C7" s="273" t="s">
        <v>630</v>
      </c>
      <c r="D7" s="273" t="s">
        <v>629</v>
      </c>
      <c r="E7" s="273" t="s">
        <v>164</v>
      </c>
      <c r="F7" s="273" t="s">
        <v>8</v>
      </c>
      <c r="G7" s="932"/>
      <c r="H7" s="933"/>
    </row>
    <row r="8" spans="1:250" ht="20.100000000000001" customHeight="1" thickBot="1" x14ac:dyDescent="0.25">
      <c r="A8" s="928" t="s">
        <v>1025</v>
      </c>
      <c r="B8" s="548" t="s">
        <v>163</v>
      </c>
      <c r="C8" s="244">
        <v>31</v>
      </c>
      <c r="D8" s="244">
        <v>34</v>
      </c>
      <c r="E8" s="244">
        <v>402</v>
      </c>
      <c r="F8" s="245">
        <f>SUM(C8:E8)</f>
        <v>467</v>
      </c>
      <c r="G8" s="547" t="s">
        <v>20</v>
      </c>
      <c r="H8" s="919" t="s">
        <v>640</v>
      </c>
    </row>
    <row r="9" spans="1:250" ht="20.100000000000001" customHeight="1" thickBot="1" x14ac:dyDescent="0.25">
      <c r="A9" s="889"/>
      <c r="B9" s="533" t="s">
        <v>162</v>
      </c>
      <c r="C9" s="246">
        <v>175</v>
      </c>
      <c r="D9" s="246">
        <v>217</v>
      </c>
      <c r="E9" s="246">
        <v>2683</v>
      </c>
      <c r="F9" s="274">
        <f t="shared" ref="F9:F11" si="0">SUM(C9:E9)</f>
        <v>3075</v>
      </c>
      <c r="G9" s="531" t="s">
        <v>161</v>
      </c>
      <c r="H9" s="886"/>
    </row>
    <row r="10" spans="1:250" ht="20.100000000000001" customHeight="1" thickBot="1" x14ac:dyDescent="0.25">
      <c r="A10" s="889"/>
      <c r="B10" s="533" t="s">
        <v>140</v>
      </c>
      <c r="C10" s="246">
        <v>3977</v>
      </c>
      <c r="D10" s="246">
        <v>4917</v>
      </c>
      <c r="E10" s="246">
        <v>46119</v>
      </c>
      <c r="F10" s="274">
        <f t="shared" si="0"/>
        <v>55013</v>
      </c>
      <c r="G10" s="531" t="s">
        <v>18</v>
      </c>
      <c r="H10" s="886"/>
    </row>
    <row r="11" spans="1:250" ht="20.100000000000001" customHeight="1" thickBot="1" x14ac:dyDescent="0.25">
      <c r="A11" s="929"/>
      <c r="B11" s="533" t="s">
        <v>159</v>
      </c>
      <c r="C11" s="246">
        <v>406</v>
      </c>
      <c r="D11" s="246">
        <v>486</v>
      </c>
      <c r="E11" s="246">
        <v>2699</v>
      </c>
      <c r="F11" s="274">
        <f t="shared" si="0"/>
        <v>3591</v>
      </c>
      <c r="G11" s="531" t="s">
        <v>31</v>
      </c>
      <c r="H11" s="886"/>
    </row>
    <row r="12" spans="1:250" ht="20.100000000000001" customHeight="1" thickBot="1" x14ac:dyDescent="0.25">
      <c r="A12" s="927" t="s">
        <v>814</v>
      </c>
      <c r="B12" s="536" t="s">
        <v>163</v>
      </c>
      <c r="C12" s="247">
        <v>64</v>
      </c>
      <c r="D12" s="247">
        <v>62</v>
      </c>
      <c r="E12" s="247">
        <v>199</v>
      </c>
      <c r="F12" s="248">
        <f>SUM(C12:E12)</f>
        <v>325</v>
      </c>
      <c r="G12" s="534" t="s">
        <v>20</v>
      </c>
      <c r="H12" s="894" t="s">
        <v>267</v>
      </c>
    </row>
    <row r="13" spans="1:250" ht="20.100000000000001" customHeight="1" thickBot="1" x14ac:dyDescent="0.25">
      <c r="A13" s="927"/>
      <c r="B13" s="536" t="s">
        <v>162</v>
      </c>
      <c r="C13" s="247">
        <v>1192</v>
      </c>
      <c r="D13" s="247">
        <v>1244</v>
      </c>
      <c r="E13" s="247">
        <v>4623</v>
      </c>
      <c r="F13" s="248">
        <f t="shared" ref="F13:F15" si="1">SUM(C13:E13)</f>
        <v>7059</v>
      </c>
      <c r="G13" s="534" t="s">
        <v>161</v>
      </c>
      <c r="H13" s="894"/>
    </row>
    <row r="14" spans="1:250" ht="20.100000000000001" customHeight="1" thickBot="1" x14ac:dyDescent="0.25">
      <c r="A14" s="927"/>
      <c r="B14" s="536" t="s">
        <v>140</v>
      </c>
      <c r="C14" s="247">
        <v>32293</v>
      </c>
      <c r="D14" s="247">
        <v>34654</v>
      </c>
      <c r="E14" s="247">
        <v>104616</v>
      </c>
      <c r="F14" s="248">
        <f t="shared" si="1"/>
        <v>171563</v>
      </c>
      <c r="G14" s="534" t="s">
        <v>18</v>
      </c>
      <c r="H14" s="894"/>
    </row>
    <row r="15" spans="1:250" ht="20.100000000000001" customHeight="1" thickBot="1" x14ac:dyDescent="0.25">
      <c r="A15" s="927"/>
      <c r="B15" s="536" t="s">
        <v>159</v>
      </c>
      <c r="C15" s="247">
        <v>3434</v>
      </c>
      <c r="D15" s="247">
        <v>3692</v>
      </c>
      <c r="E15" s="247">
        <v>6872</v>
      </c>
      <c r="F15" s="248">
        <f t="shared" si="1"/>
        <v>13998</v>
      </c>
      <c r="G15" s="534" t="s">
        <v>31</v>
      </c>
      <c r="H15" s="894"/>
    </row>
    <row r="16" spans="1:250" ht="20.100000000000001" customHeight="1" thickBot="1" x14ac:dyDescent="0.25">
      <c r="A16" s="928" t="s">
        <v>414</v>
      </c>
      <c r="B16" s="548" t="s">
        <v>163</v>
      </c>
      <c r="C16" s="244">
        <v>44</v>
      </c>
      <c r="D16" s="244">
        <v>41</v>
      </c>
      <c r="E16" s="244">
        <v>130</v>
      </c>
      <c r="F16" s="245">
        <f>SUM(C16:E16)</f>
        <v>215</v>
      </c>
      <c r="G16" s="547" t="s">
        <v>20</v>
      </c>
      <c r="H16" s="919" t="s">
        <v>4</v>
      </c>
    </row>
    <row r="17" spans="1:12" ht="20.100000000000001" customHeight="1" thickBot="1" x14ac:dyDescent="0.25">
      <c r="A17" s="889"/>
      <c r="B17" s="533" t="s">
        <v>162</v>
      </c>
      <c r="C17" s="246">
        <v>668</v>
      </c>
      <c r="D17" s="246">
        <v>654</v>
      </c>
      <c r="E17" s="246">
        <v>1659</v>
      </c>
      <c r="F17" s="274">
        <f t="shared" ref="F17:F19" si="2">SUM(C17:E17)</f>
        <v>2981</v>
      </c>
      <c r="G17" s="531" t="s">
        <v>161</v>
      </c>
      <c r="H17" s="886"/>
    </row>
    <row r="18" spans="1:12" ht="20.100000000000001" customHeight="1" thickBot="1" x14ac:dyDescent="0.25">
      <c r="A18" s="889"/>
      <c r="B18" s="533" t="s">
        <v>140</v>
      </c>
      <c r="C18" s="246">
        <v>17791</v>
      </c>
      <c r="D18" s="246">
        <v>18170</v>
      </c>
      <c r="E18" s="246">
        <v>38172</v>
      </c>
      <c r="F18" s="274">
        <f t="shared" si="2"/>
        <v>74133</v>
      </c>
      <c r="G18" s="531" t="s">
        <v>18</v>
      </c>
      <c r="H18" s="886"/>
    </row>
    <row r="19" spans="1:12" ht="20.100000000000001" customHeight="1" thickBot="1" x14ac:dyDescent="0.25">
      <c r="A19" s="929"/>
      <c r="B19" s="533" t="s">
        <v>159</v>
      </c>
      <c r="C19" s="246">
        <v>1770</v>
      </c>
      <c r="D19" s="246">
        <v>1748</v>
      </c>
      <c r="E19" s="246">
        <v>2225</v>
      </c>
      <c r="F19" s="274">
        <f t="shared" si="2"/>
        <v>5743</v>
      </c>
      <c r="G19" s="531" t="s">
        <v>31</v>
      </c>
      <c r="H19" s="886"/>
    </row>
    <row r="20" spans="1:12" ht="20.100000000000001" customHeight="1" thickBot="1" x14ac:dyDescent="0.25">
      <c r="A20" s="927" t="s">
        <v>978</v>
      </c>
      <c r="B20" s="536" t="s">
        <v>163</v>
      </c>
      <c r="C20" s="247">
        <v>1</v>
      </c>
      <c r="D20" s="247">
        <v>0</v>
      </c>
      <c r="E20" s="247">
        <v>1</v>
      </c>
      <c r="F20" s="248">
        <f>SUM(C20:E20)</f>
        <v>2</v>
      </c>
      <c r="G20" s="534" t="s">
        <v>20</v>
      </c>
      <c r="H20" s="894" t="s">
        <v>1205</v>
      </c>
    </row>
    <row r="21" spans="1:12" ht="20.100000000000001" customHeight="1" thickBot="1" x14ac:dyDescent="0.25">
      <c r="A21" s="927"/>
      <c r="B21" s="536" t="s">
        <v>162</v>
      </c>
      <c r="C21" s="247">
        <v>4</v>
      </c>
      <c r="D21" s="247">
        <v>0</v>
      </c>
      <c r="E21" s="247">
        <v>2</v>
      </c>
      <c r="F21" s="248">
        <f t="shared" ref="F21:F23" si="3">SUM(C21:E21)</f>
        <v>6</v>
      </c>
      <c r="G21" s="534" t="s">
        <v>161</v>
      </c>
      <c r="H21" s="894"/>
    </row>
    <row r="22" spans="1:12" ht="20.100000000000001" customHeight="1" thickBot="1" x14ac:dyDescent="0.25">
      <c r="A22" s="927"/>
      <c r="B22" s="536" t="s">
        <v>140</v>
      </c>
      <c r="C22" s="247">
        <v>61</v>
      </c>
      <c r="D22" s="247">
        <v>0</v>
      </c>
      <c r="E22" s="247">
        <v>33</v>
      </c>
      <c r="F22" s="248">
        <f t="shared" si="3"/>
        <v>94</v>
      </c>
      <c r="G22" s="534" t="s">
        <v>18</v>
      </c>
      <c r="H22" s="894"/>
    </row>
    <row r="23" spans="1:12" ht="20.100000000000001" customHeight="1" thickBot="1" x14ac:dyDescent="0.25">
      <c r="A23" s="927"/>
      <c r="B23" s="536" t="s">
        <v>159</v>
      </c>
      <c r="C23" s="247">
        <v>9</v>
      </c>
      <c r="D23" s="247">
        <v>0</v>
      </c>
      <c r="E23" s="247">
        <v>6</v>
      </c>
      <c r="F23" s="248">
        <f t="shared" si="3"/>
        <v>15</v>
      </c>
      <c r="G23" s="534" t="s">
        <v>31</v>
      </c>
      <c r="H23" s="894"/>
    </row>
    <row r="24" spans="1:12" ht="20.100000000000001" customHeight="1" thickBot="1" x14ac:dyDescent="0.25">
      <c r="A24" s="928" t="s">
        <v>399</v>
      </c>
      <c r="B24" s="548" t="s">
        <v>163</v>
      </c>
      <c r="C24" s="244">
        <v>41</v>
      </c>
      <c r="D24" s="244">
        <v>40</v>
      </c>
      <c r="E24" s="244">
        <v>109</v>
      </c>
      <c r="F24" s="245">
        <f>SUM(C24:E24)</f>
        <v>190</v>
      </c>
      <c r="G24" s="547" t="s">
        <v>20</v>
      </c>
      <c r="H24" s="919" t="s">
        <v>398</v>
      </c>
    </row>
    <row r="25" spans="1:12" ht="20.100000000000001" customHeight="1" thickBot="1" x14ac:dyDescent="0.25">
      <c r="A25" s="889"/>
      <c r="B25" s="533" t="s">
        <v>162</v>
      </c>
      <c r="C25" s="246">
        <v>627</v>
      </c>
      <c r="D25" s="246">
        <v>644</v>
      </c>
      <c r="E25" s="246">
        <v>1265</v>
      </c>
      <c r="F25" s="274">
        <f t="shared" ref="F25:F27" si="4">SUM(C25:E25)</f>
        <v>2536</v>
      </c>
      <c r="G25" s="531" t="s">
        <v>161</v>
      </c>
      <c r="H25" s="886"/>
    </row>
    <row r="26" spans="1:12" ht="20.100000000000001" customHeight="1" thickBot="1" x14ac:dyDescent="0.25">
      <c r="A26" s="889"/>
      <c r="B26" s="533" t="s">
        <v>140</v>
      </c>
      <c r="C26" s="246">
        <v>16358</v>
      </c>
      <c r="D26" s="246">
        <v>17033</v>
      </c>
      <c r="E26" s="246">
        <v>26701</v>
      </c>
      <c r="F26" s="274">
        <f t="shared" si="4"/>
        <v>60092</v>
      </c>
      <c r="G26" s="531" t="s">
        <v>18</v>
      </c>
      <c r="H26" s="886"/>
    </row>
    <row r="27" spans="1:12" ht="20.100000000000001" customHeight="1" thickBot="1" x14ac:dyDescent="0.25">
      <c r="A27" s="929"/>
      <c r="B27" s="533" t="s">
        <v>159</v>
      </c>
      <c r="C27" s="246">
        <v>1759</v>
      </c>
      <c r="D27" s="246">
        <v>1760</v>
      </c>
      <c r="E27" s="246">
        <v>1969</v>
      </c>
      <c r="F27" s="274">
        <f t="shared" si="4"/>
        <v>5488</v>
      </c>
      <c r="G27" s="531" t="s">
        <v>31</v>
      </c>
      <c r="H27" s="886"/>
    </row>
    <row r="28" spans="1:12" ht="20.100000000000001" customHeight="1" thickBot="1" x14ac:dyDescent="0.25">
      <c r="A28" s="927" t="s">
        <v>298</v>
      </c>
      <c r="B28" s="536" t="s">
        <v>163</v>
      </c>
      <c r="C28" s="247">
        <v>4</v>
      </c>
      <c r="D28" s="247">
        <v>2</v>
      </c>
      <c r="E28" s="247">
        <v>1</v>
      </c>
      <c r="F28" s="248">
        <f>SUM(C28:E28)</f>
        <v>7</v>
      </c>
      <c r="G28" s="534" t="s">
        <v>20</v>
      </c>
      <c r="H28" s="894" t="s">
        <v>1204</v>
      </c>
    </row>
    <row r="29" spans="1:12" ht="20.100000000000001" customHeight="1" thickBot="1" x14ac:dyDescent="0.25">
      <c r="A29" s="927"/>
      <c r="B29" s="536" t="s">
        <v>162</v>
      </c>
      <c r="C29" s="247">
        <v>61</v>
      </c>
      <c r="D29" s="247">
        <v>22</v>
      </c>
      <c r="E29" s="247">
        <v>3</v>
      </c>
      <c r="F29" s="248">
        <f t="shared" ref="F29:F31" si="5">SUM(C29:E29)</f>
        <v>86</v>
      </c>
      <c r="G29" s="534" t="s">
        <v>161</v>
      </c>
      <c r="H29" s="894"/>
    </row>
    <row r="30" spans="1:12" ht="20.100000000000001" customHeight="1" thickBot="1" x14ac:dyDescent="0.25">
      <c r="A30" s="927"/>
      <c r="B30" s="536" t="s">
        <v>140</v>
      </c>
      <c r="C30" s="247">
        <v>1069</v>
      </c>
      <c r="D30" s="247">
        <v>338</v>
      </c>
      <c r="E30" s="247">
        <v>45</v>
      </c>
      <c r="F30" s="248">
        <f t="shared" si="5"/>
        <v>1452</v>
      </c>
      <c r="G30" s="534" t="s">
        <v>18</v>
      </c>
      <c r="H30" s="894"/>
    </row>
    <row r="31" spans="1:12" ht="20.100000000000001" customHeight="1" x14ac:dyDescent="0.2">
      <c r="A31" s="936"/>
      <c r="B31" s="538" t="s">
        <v>159</v>
      </c>
      <c r="C31" s="270">
        <v>180</v>
      </c>
      <c r="D31" s="270">
        <v>65</v>
      </c>
      <c r="E31" s="270">
        <v>12</v>
      </c>
      <c r="F31" s="293">
        <f t="shared" si="5"/>
        <v>257</v>
      </c>
      <c r="G31" s="539" t="s">
        <v>31</v>
      </c>
      <c r="H31" s="909"/>
      <c r="L31" s="39" t="s">
        <v>785</v>
      </c>
    </row>
    <row r="32" spans="1:12" ht="20.100000000000001" customHeight="1" thickBot="1" x14ac:dyDescent="0.25">
      <c r="A32" s="928" t="s">
        <v>7</v>
      </c>
      <c r="B32" s="548" t="s">
        <v>163</v>
      </c>
      <c r="C32" s="245">
        <f>SUM(C8+C12+C16+C20+C24+C28)</f>
        <v>185</v>
      </c>
      <c r="D32" s="245">
        <f t="shared" ref="D32:F32" si="6">SUM(D8+D12+D16+D20+D24+D28)</f>
        <v>179</v>
      </c>
      <c r="E32" s="245">
        <f t="shared" si="6"/>
        <v>842</v>
      </c>
      <c r="F32" s="245">
        <f t="shared" si="6"/>
        <v>1206</v>
      </c>
      <c r="G32" s="547" t="s">
        <v>20</v>
      </c>
      <c r="H32" s="938" t="s">
        <v>8</v>
      </c>
    </row>
    <row r="33" spans="1:10" ht="20.100000000000001" customHeight="1" thickBot="1" x14ac:dyDescent="0.25">
      <c r="A33" s="889"/>
      <c r="B33" s="533" t="s">
        <v>162</v>
      </c>
      <c r="C33" s="274">
        <f t="shared" ref="C33:F35" si="7">SUM(C9+C13+C17+C21+C25+C29)</f>
        <v>2727</v>
      </c>
      <c r="D33" s="274">
        <f t="shared" si="7"/>
        <v>2781</v>
      </c>
      <c r="E33" s="274">
        <f t="shared" si="7"/>
        <v>10235</v>
      </c>
      <c r="F33" s="274">
        <f t="shared" si="7"/>
        <v>15743</v>
      </c>
      <c r="G33" s="531" t="s">
        <v>161</v>
      </c>
      <c r="H33" s="939"/>
    </row>
    <row r="34" spans="1:10" ht="20.100000000000001" customHeight="1" thickBot="1" x14ac:dyDescent="0.25">
      <c r="A34" s="889"/>
      <c r="B34" s="533" t="s">
        <v>140</v>
      </c>
      <c r="C34" s="274">
        <f t="shared" si="7"/>
        <v>71549</v>
      </c>
      <c r="D34" s="274">
        <f t="shared" si="7"/>
        <v>75112</v>
      </c>
      <c r="E34" s="274">
        <f t="shared" si="7"/>
        <v>215686</v>
      </c>
      <c r="F34" s="274">
        <f t="shared" si="7"/>
        <v>362347</v>
      </c>
      <c r="G34" s="531" t="s">
        <v>160</v>
      </c>
      <c r="H34" s="939"/>
    </row>
    <row r="35" spans="1:10" ht="20.100000000000001" customHeight="1" x14ac:dyDescent="0.2">
      <c r="A35" s="937"/>
      <c r="B35" s="555" t="s">
        <v>159</v>
      </c>
      <c r="C35" s="275">
        <f t="shared" si="7"/>
        <v>7558</v>
      </c>
      <c r="D35" s="275">
        <f t="shared" si="7"/>
        <v>7751</v>
      </c>
      <c r="E35" s="275">
        <f t="shared" si="7"/>
        <v>13783</v>
      </c>
      <c r="F35" s="275">
        <f t="shared" si="7"/>
        <v>29092</v>
      </c>
      <c r="G35" s="560" t="s">
        <v>31</v>
      </c>
      <c r="H35" s="940"/>
    </row>
    <row r="36" spans="1:10" x14ac:dyDescent="0.2">
      <c r="A36" s="549" t="s">
        <v>633</v>
      </c>
      <c r="B36" s="158"/>
      <c r="C36" s="196"/>
      <c r="D36" s="196"/>
      <c r="E36" s="159"/>
      <c r="F36" s="159"/>
      <c r="G36" s="925" t="s">
        <v>632</v>
      </c>
      <c r="H36" s="925"/>
      <c r="I36" s="50"/>
      <c r="J36" s="50"/>
    </row>
  </sheetData>
  <mergeCells count="56">
    <mergeCell ref="G36:H36"/>
    <mergeCell ref="A1:H1"/>
    <mergeCell ref="A2:H2"/>
    <mergeCell ref="H8:H11"/>
    <mergeCell ref="A12:A15"/>
    <mergeCell ref="A8:A11"/>
    <mergeCell ref="G6:H7"/>
    <mergeCell ref="A3:H3"/>
    <mergeCell ref="H12:H15"/>
    <mergeCell ref="A16:A19"/>
    <mergeCell ref="A20:A23"/>
    <mergeCell ref="A28:A31"/>
    <mergeCell ref="A24:A27"/>
    <mergeCell ref="A32:A35"/>
    <mergeCell ref="H32:H35"/>
    <mergeCell ref="W2:AJ2"/>
    <mergeCell ref="A4:H4"/>
    <mergeCell ref="W4:AJ4"/>
    <mergeCell ref="A6:B7"/>
    <mergeCell ref="I2:V2"/>
    <mergeCell ref="DC2:DP2"/>
    <mergeCell ref="DQ2:ED2"/>
    <mergeCell ref="EE2:ER2"/>
    <mergeCell ref="AK2:AX2"/>
    <mergeCell ref="AY2:BL2"/>
    <mergeCell ref="BM2:BZ2"/>
    <mergeCell ref="CA2:CN2"/>
    <mergeCell ref="CO2:DB2"/>
    <mergeCell ref="GW2:HJ2"/>
    <mergeCell ref="HK2:HX2"/>
    <mergeCell ref="HY2:IL2"/>
    <mergeCell ref="IM2:IP2"/>
    <mergeCell ref="ES2:FF2"/>
    <mergeCell ref="FG2:FT2"/>
    <mergeCell ref="FU2:GH2"/>
    <mergeCell ref="GI2:GV2"/>
    <mergeCell ref="HY4:IL4"/>
    <mergeCell ref="IM4:IP4"/>
    <mergeCell ref="FG4:FT4"/>
    <mergeCell ref="FU4:GH4"/>
    <mergeCell ref="GI4:GV4"/>
    <mergeCell ref="GW4:HJ4"/>
    <mergeCell ref="HK4:HX4"/>
    <mergeCell ref="ES4:FF4"/>
    <mergeCell ref="CO4:DB4"/>
    <mergeCell ref="DC4:DP4"/>
    <mergeCell ref="DQ4:ED4"/>
    <mergeCell ref="H28:H31"/>
    <mergeCell ref="H20:H23"/>
    <mergeCell ref="H16:H19"/>
    <mergeCell ref="AK4:AX4"/>
    <mergeCell ref="AY4:BL4"/>
    <mergeCell ref="BM4:BZ4"/>
    <mergeCell ref="CA4:CN4"/>
    <mergeCell ref="H24:H27"/>
    <mergeCell ref="EE4:ER4"/>
  </mergeCells>
  <printOptions horizontalCentered="1" verticalCentered="1"/>
  <pageMargins left="0" right="0" top="0" bottom="0" header="0" footer="0"/>
  <pageSetup paperSize="9" scale="9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P36"/>
  <sheetViews>
    <sheetView showGridLines="0" rightToLeft="1" view="pageBreakPreview" topLeftCell="A4" zoomScaleNormal="100" zoomScaleSheetLayoutView="100" workbookViewId="0">
      <selection activeCell="D29" sqref="D29"/>
    </sheetView>
  </sheetViews>
  <sheetFormatPr defaultColWidth="9.140625" defaultRowHeight="13.5" x14ac:dyDescent="0.2"/>
  <cols>
    <col min="1" max="1" width="13.5703125" style="43" customWidth="1"/>
    <col min="2" max="2" width="10.5703125" style="39" customWidth="1"/>
    <col min="3" max="8" width="14.5703125" style="42" customWidth="1"/>
    <col min="9" max="9" width="8" style="39" customWidth="1"/>
    <col min="10" max="10" width="15.7109375" style="39" customWidth="1"/>
    <col min="11" max="16384" width="9.140625" style="39"/>
  </cols>
  <sheetData>
    <row r="1" spans="1:250" s="55" customFormat="1" ht="20.25" x14ac:dyDescent="0.3">
      <c r="A1" s="962" t="s">
        <v>636</v>
      </c>
      <c r="B1" s="962"/>
      <c r="C1" s="962"/>
      <c r="D1" s="962"/>
      <c r="E1" s="962"/>
      <c r="F1" s="962"/>
      <c r="G1" s="962"/>
      <c r="H1" s="962"/>
      <c r="I1" s="962"/>
      <c r="J1" s="962"/>
    </row>
    <row r="2" spans="1:250" s="56" customFormat="1" ht="20.25" x14ac:dyDescent="0.2">
      <c r="A2" s="902" t="s">
        <v>1334</v>
      </c>
      <c r="B2" s="902"/>
      <c r="C2" s="902"/>
      <c r="D2" s="902"/>
      <c r="E2" s="902"/>
      <c r="F2" s="902"/>
      <c r="G2" s="902"/>
      <c r="H2" s="902"/>
      <c r="I2" s="902"/>
      <c r="J2" s="902"/>
      <c r="K2" s="902"/>
      <c r="L2" s="902"/>
      <c r="M2" s="902"/>
      <c r="N2" s="902"/>
      <c r="O2" s="902"/>
      <c r="P2" s="902"/>
      <c r="Q2" s="902"/>
      <c r="R2" s="902"/>
      <c r="S2" s="902"/>
      <c r="T2" s="902"/>
      <c r="U2" s="902"/>
      <c r="V2" s="902"/>
      <c r="W2" s="902"/>
      <c r="X2" s="902"/>
      <c r="Y2" s="902"/>
      <c r="Z2" s="902"/>
      <c r="AA2" s="902"/>
      <c r="AB2" s="902"/>
      <c r="AC2" s="902"/>
      <c r="AD2" s="902"/>
      <c r="AE2" s="902"/>
      <c r="AF2" s="902"/>
      <c r="AG2" s="902"/>
      <c r="AH2" s="902"/>
      <c r="AI2" s="902"/>
      <c r="AJ2" s="902"/>
      <c r="AK2" s="902"/>
      <c r="AL2" s="902"/>
      <c r="AM2" s="902"/>
      <c r="AN2" s="902"/>
      <c r="AO2" s="902"/>
      <c r="AP2" s="902"/>
      <c r="AQ2" s="902"/>
      <c r="AR2" s="902"/>
      <c r="AS2" s="902"/>
      <c r="AT2" s="902"/>
      <c r="AU2" s="902"/>
      <c r="AV2" s="902"/>
      <c r="AW2" s="902"/>
      <c r="AX2" s="902"/>
      <c r="AY2" s="902"/>
      <c r="AZ2" s="902"/>
      <c r="BA2" s="902"/>
      <c r="BB2" s="902"/>
      <c r="BC2" s="902"/>
      <c r="BD2" s="902"/>
      <c r="BE2" s="902"/>
      <c r="BF2" s="902"/>
      <c r="BG2" s="902"/>
      <c r="BH2" s="902"/>
      <c r="BI2" s="902"/>
      <c r="BJ2" s="902"/>
      <c r="BK2" s="902"/>
      <c r="BL2" s="902"/>
      <c r="BM2" s="902"/>
      <c r="BN2" s="902"/>
      <c r="BO2" s="902"/>
      <c r="BP2" s="902"/>
      <c r="BQ2" s="902"/>
      <c r="BR2" s="902"/>
      <c r="BS2" s="902"/>
      <c r="BT2" s="902"/>
      <c r="BU2" s="902"/>
      <c r="BV2" s="902"/>
      <c r="BW2" s="902"/>
      <c r="BX2" s="902"/>
      <c r="BY2" s="902"/>
      <c r="BZ2" s="902"/>
      <c r="CA2" s="902"/>
      <c r="CB2" s="902"/>
      <c r="CC2" s="902"/>
      <c r="CD2" s="902"/>
      <c r="CE2" s="902"/>
      <c r="CF2" s="902"/>
      <c r="CG2" s="902"/>
      <c r="CH2" s="902"/>
      <c r="CI2" s="902"/>
      <c r="CJ2" s="902"/>
      <c r="CK2" s="902"/>
      <c r="CL2" s="902"/>
      <c r="CM2" s="902"/>
      <c r="CN2" s="902"/>
      <c r="CO2" s="902"/>
      <c r="CP2" s="902"/>
      <c r="CQ2" s="902"/>
      <c r="CR2" s="902"/>
      <c r="CS2" s="902"/>
      <c r="CT2" s="902"/>
      <c r="CU2" s="902"/>
      <c r="CV2" s="902"/>
      <c r="CW2" s="902"/>
      <c r="CX2" s="902"/>
      <c r="CY2" s="902"/>
      <c r="CZ2" s="902"/>
      <c r="DA2" s="902"/>
      <c r="DB2" s="902"/>
      <c r="DC2" s="902"/>
      <c r="DD2" s="902"/>
      <c r="DE2" s="902"/>
      <c r="DF2" s="902"/>
      <c r="DG2" s="902"/>
      <c r="DH2" s="902"/>
      <c r="DI2" s="902"/>
      <c r="DJ2" s="902"/>
      <c r="DK2" s="902"/>
      <c r="DL2" s="902"/>
      <c r="DM2" s="902"/>
      <c r="DN2" s="902"/>
      <c r="DO2" s="902"/>
      <c r="DP2" s="902"/>
      <c r="DQ2" s="902"/>
      <c r="DR2" s="902"/>
      <c r="DS2" s="902"/>
      <c r="DT2" s="902"/>
      <c r="DU2" s="902"/>
      <c r="DV2" s="902"/>
      <c r="DW2" s="902"/>
      <c r="DX2" s="902"/>
      <c r="DY2" s="902"/>
      <c r="DZ2" s="902"/>
      <c r="EA2" s="902"/>
      <c r="EB2" s="902"/>
      <c r="EC2" s="902"/>
      <c r="ED2" s="902"/>
      <c r="EE2" s="902"/>
      <c r="EF2" s="902"/>
      <c r="EG2" s="902"/>
      <c r="EH2" s="902"/>
      <c r="EI2" s="902"/>
      <c r="EJ2" s="902"/>
      <c r="EK2" s="902"/>
      <c r="EL2" s="902"/>
      <c r="EM2" s="902"/>
      <c r="EN2" s="902"/>
      <c r="EO2" s="902"/>
      <c r="EP2" s="902"/>
      <c r="EQ2" s="902"/>
      <c r="ER2" s="902"/>
      <c r="ES2" s="902"/>
      <c r="ET2" s="902"/>
      <c r="EU2" s="902"/>
      <c r="EV2" s="902"/>
      <c r="EW2" s="902"/>
      <c r="EX2" s="902"/>
      <c r="EY2" s="902"/>
      <c r="EZ2" s="902"/>
      <c r="FA2" s="902"/>
      <c r="FB2" s="902"/>
      <c r="FC2" s="902"/>
      <c r="FD2" s="902"/>
      <c r="FE2" s="902"/>
      <c r="FF2" s="902"/>
      <c r="FG2" s="902"/>
      <c r="FH2" s="902"/>
      <c r="FI2" s="902"/>
      <c r="FJ2" s="902"/>
      <c r="FK2" s="902"/>
      <c r="FL2" s="902"/>
      <c r="FM2" s="902"/>
      <c r="FN2" s="902"/>
      <c r="FO2" s="902"/>
      <c r="FP2" s="902"/>
      <c r="FQ2" s="902"/>
      <c r="FR2" s="902"/>
      <c r="FS2" s="902"/>
      <c r="FT2" s="902"/>
      <c r="FU2" s="902"/>
      <c r="FV2" s="902"/>
      <c r="FW2" s="902"/>
      <c r="FX2" s="902"/>
      <c r="FY2" s="902"/>
      <c r="FZ2" s="902"/>
      <c r="GA2" s="902"/>
      <c r="GB2" s="902"/>
      <c r="GC2" s="902"/>
      <c r="GD2" s="902"/>
      <c r="GE2" s="902"/>
      <c r="GF2" s="902"/>
      <c r="GG2" s="902"/>
      <c r="GH2" s="902"/>
      <c r="GI2" s="902"/>
      <c r="GJ2" s="902"/>
      <c r="GK2" s="902"/>
      <c r="GL2" s="902"/>
      <c r="GM2" s="902"/>
      <c r="GN2" s="902"/>
      <c r="GO2" s="902"/>
      <c r="GP2" s="902"/>
      <c r="GQ2" s="902"/>
      <c r="GR2" s="902"/>
      <c r="GS2" s="902"/>
      <c r="GT2" s="902"/>
      <c r="GU2" s="902"/>
      <c r="GV2" s="902"/>
      <c r="GW2" s="902"/>
      <c r="GX2" s="902"/>
      <c r="GY2" s="902"/>
      <c r="GZ2" s="902"/>
      <c r="HA2" s="902"/>
      <c r="HB2" s="902"/>
      <c r="HC2" s="902"/>
      <c r="HD2" s="902"/>
      <c r="HE2" s="902"/>
      <c r="HF2" s="902"/>
      <c r="HG2" s="902"/>
      <c r="HH2" s="902"/>
      <c r="HI2" s="902"/>
      <c r="HJ2" s="902"/>
      <c r="HK2" s="902"/>
      <c r="HL2" s="902"/>
      <c r="HM2" s="902"/>
      <c r="HN2" s="902"/>
      <c r="HO2" s="902"/>
      <c r="HP2" s="902"/>
      <c r="HQ2" s="902"/>
      <c r="HR2" s="902"/>
      <c r="HS2" s="902"/>
      <c r="HT2" s="902"/>
      <c r="HU2" s="902"/>
      <c r="HV2" s="902"/>
      <c r="HW2" s="902"/>
      <c r="HX2" s="902"/>
      <c r="HY2" s="902"/>
      <c r="HZ2" s="902"/>
      <c r="IA2" s="902"/>
      <c r="IB2" s="902"/>
      <c r="IC2" s="902"/>
      <c r="ID2" s="902"/>
      <c r="IE2" s="902"/>
      <c r="IF2" s="902"/>
      <c r="IG2" s="902"/>
      <c r="IH2" s="902"/>
      <c r="II2" s="902"/>
      <c r="IJ2" s="902"/>
      <c r="IK2" s="902"/>
      <c r="IL2" s="902"/>
      <c r="IM2" s="902"/>
      <c r="IN2" s="902"/>
      <c r="IO2" s="902"/>
      <c r="IP2" s="902"/>
    </row>
    <row r="3" spans="1:250" ht="15.75" x14ac:dyDescent="0.2">
      <c r="A3" s="888" t="s">
        <v>638</v>
      </c>
      <c r="B3" s="888"/>
      <c r="C3" s="888"/>
      <c r="D3" s="888"/>
      <c r="E3" s="888"/>
      <c r="F3" s="888"/>
      <c r="G3" s="888"/>
      <c r="H3" s="888"/>
      <c r="I3" s="888"/>
      <c r="J3" s="888"/>
    </row>
    <row r="4" spans="1:250" ht="15.75" x14ac:dyDescent="0.2">
      <c r="A4" s="888" t="s">
        <v>1331</v>
      </c>
      <c r="B4" s="888"/>
      <c r="C4" s="888"/>
      <c r="D4" s="888"/>
      <c r="E4" s="888"/>
      <c r="F4" s="888"/>
      <c r="G4" s="888"/>
      <c r="H4" s="888"/>
      <c r="I4" s="888"/>
      <c r="J4" s="888"/>
      <c r="K4" s="888"/>
      <c r="L4" s="888"/>
      <c r="M4" s="888"/>
      <c r="N4" s="888"/>
      <c r="O4" s="888"/>
      <c r="P4" s="888"/>
      <c r="Q4" s="888"/>
      <c r="R4" s="888"/>
      <c r="S4" s="888"/>
      <c r="T4" s="888"/>
      <c r="U4" s="888"/>
      <c r="V4" s="888"/>
      <c r="W4" s="888"/>
      <c r="X4" s="888"/>
      <c r="Y4" s="888"/>
      <c r="Z4" s="888"/>
      <c r="AA4" s="888"/>
      <c r="AB4" s="888"/>
      <c r="AC4" s="888"/>
      <c r="AD4" s="888"/>
      <c r="AE4" s="888"/>
      <c r="AF4" s="888"/>
      <c r="AG4" s="888"/>
      <c r="AH4" s="888"/>
      <c r="AI4" s="888"/>
      <c r="AJ4" s="888"/>
      <c r="AK4" s="888"/>
      <c r="AL4" s="888"/>
      <c r="AM4" s="888"/>
      <c r="AN4" s="888"/>
      <c r="AO4" s="888"/>
      <c r="AP4" s="888"/>
      <c r="AQ4" s="888"/>
      <c r="AR4" s="888"/>
      <c r="AS4" s="888"/>
      <c r="AT4" s="888"/>
      <c r="AU4" s="888"/>
      <c r="AV4" s="888"/>
      <c r="AW4" s="888"/>
      <c r="AX4" s="888"/>
      <c r="AY4" s="888"/>
      <c r="AZ4" s="888"/>
      <c r="BA4" s="888"/>
      <c r="BB4" s="888"/>
      <c r="BC4" s="888"/>
      <c r="BD4" s="888"/>
      <c r="BE4" s="888"/>
      <c r="BF4" s="888"/>
      <c r="BG4" s="888"/>
      <c r="BH4" s="888"/>
      <c r="BI4" s="888"/>
      <c r="BJ4" s="888"/>
      <c r="BK4" s="888"/>
      <c r="BL4" s="888"/>
      <c r="BM4" s="888"/>
      <c r="BN4" s="888"/>
      <c r="BO4" s="888"/>
      <c r="BP4" s="888"/>
      <c r="BQ4" s="888"/>
      <c r="BR4" s="888"/>
      <c r="BS4" s="888"/>
      <c r="BT4" s="888"/>
      <c r="BU4" s="888"/>
      <c r="BV4" s="888"/>
      <c r="BW4" s="888"/>
      <c r="BX4" s="888"/>
      <c r="BY4" s="888"/>
      <c r="BZ4" s="888"/>
      <c r="CA4" s="888"/>
      <c r="CB4" s="888"/>
      <c r="CC4" s="888"/>
      <c r="CD4" s="888"/>
      <c r="CE4" s="888"/>
      <c r="CF4" s="888"/>
      <c r="CG4" s="888"/>
      <c r="CH4" s="888"/>
      <c r="CI4" s="888"/>
      <c r="CJ4" s="888"/>
      <c r="CK4" s="888"/>
      <c r="CL4" s="888"/>
      <c r="CM4" s="888"/>
      <c r="CN4" s="888"/>
      <c r="CO4" s="888"/>
      <c r="CP4" s="888"/>
      <c r="CQ4" s="888"/>
      <c r="CR4" s="888"/>
      <c r="CS4" s="888"/>
      <c r="CT4" s="888"/>
      <c r="CU4" s="888"/>
      <c r="CV4" s="888"/>
      <c r="CW4" s="888"/>
      <c r="CX4" s="888"/>
      <c r="CY4" s="888"/>
      <c r="CZ4" s="888"/>
      <c r="DA4" s="888"/>
      <c r="DB4" s="888"/>
      <c r="DC4" s="888"/>
      <c r="DD4" s="888"/>
      <c r="DE4" s="888"/>
      <c r="DF4" s="888"/>
      <c r="DG4" s="888"/>
      <c r="DH4" s="888"/>
      <c r="DI4" s="888"/>
      <c r="DJ4" s="888"/>
      <c r="DK4" s="888"/>
      <c r="DL4" s="888"/>
      <c r="DM4" s="888"/>
      <c r="DN4" s="888"/>
      <c r="DO4" s="888"/>
      <c r="DP4" s="888"/>
      <c r="DQ4" s="888"/>
      <c r="DR4" s="888"/>
      <c r="DS4" s="888"/>
      <c r="DT4" s="888"/>
      <c r="DU4" s="888"/>
      <c r="DV4" s="888"/>
      <c r="DW4" s="888"/>
      <c r="DX4" s="888"/>
      <c r="DY4" s="888"/>
      <c r="DZ4" s="888"/>
      <c r="EA4" s="888"/>
      <c r="EB4" s="888"/>
      <c r="EC4" s="888"/>
      <c r="ED4" s="888"/>
      <c r="EE4" s="888"/>
      <c r="EF4" s="888"/>
      <c r="EG4" s="888"/>
      <c r="EH4" s="888"/>
      <c r="EI4" s="888"/>
      <c r="EJ4" s="888"/>
      <c r="EK4" s="888"/>
      <c r="EL4" s="888"/>
      <c r="EM4" s="888"/>
      <c r="EN4" s="888"/>
      <c r="EO4" s="888"/>
      <c r="EP4" s="888"/>
      <c r="EQ4" s="888"/>
      <c r="ER4" s="888"/>
      <c r="ES4" s="888"/>
      <c r="ET4" s="888"/>
      <c r="EU4" s="888"/>
      <c r="EV4" s="888"/>
      <c r="EW4" s="888"/>
      <c r="EX4" s="888"/>
      <c r="EY4" s="888"/>
      <c r="EZ4" s="888"/>
      <c r="FA4" s="888"/>
      <c r="FB4" s="888"/>
      <c r="FC4" s="888"/>
      <c r="FD4" s="888"/>
      <c r="FE4" s="888"/>
      <c r="FF4" s="888"/>
      <c r="FG4" s="888"/>
      <c r="FH4" s="888"/>
      <c r="FI4" s="888"/>
      <c r="FJ4" s="888"/>
      <c r="FK4" s="888"/>
      <c r="FL4" s="888"/>
      <c r="FM4" s="888"/>
      <c r="FN4" s="888"/>
      <c r="FO4" s="888"/>
      <c r="FP4" s="888"/>
      <c r="FQ4" s="888"/>
      <c r="FR4" s="888"/>
      <c r="FS4" s="888"/>
      <c r="FT4" s="888"/>
      <c r="FU4" s="888"/>
      <c r="FV4" s="888"/>
      <c r="FW4" s="888"/>
      <c r="FX4" s="888"/>
      <c r="FY4" s="888"/>
      <c r="FZ4" s="888"/>
      <c r="GA4" s="888"/>
      <c r="GB4" s="888"/>
      <c r="GC4" s="888"/>
      <c r="GD4" s="888"/>
      <c r="GE4" s="888"/>
      <c r="GF4" s="888"/>
      <c r="GG4" s="888"/>
      <c r="GH4" s="888"/>
      <c r="GI4" s="888"/>
      <c r="GJ4" s="888"/>
      <c r="GK4" s="888"/>
      <c r="GL4" s="888"/>
      <c r="GM4" s="888"/>
      <c r="GN4" s="888"/>
      <c r="GO4" s="888"/>
      <c r="GP4" s="888"/>
      <c r="GQ4" s="888"/>
      <c r="GR4" s="888"/>
      <c r="GS4" s="888"/>
      <c r="GT4" s="888"/>
      <c r="GU4" s="888"/>
      <c r="GV4" s="888"/>
      <c r="GW4" s="888"/>
      <c r="GX4" s="888"/>
      <c r="GY4" s="888"/>
      <c r="GZ4" s="888"/>
      <c r="HA4" s="888"/>
      <c r="HB4" s="888"/>
      <c r="HC4" s="888"/>
      <c r="HD4" s="888"/>
      <c r="HE4" s="888"/>
      <c r="HF4" s="888"/>
      <c r="HG4" s="888"/>
      <c r="HH4" s="888"/>
      <c r="HI4" s="888"/>
      <c r="HJ4" s="888"/>
      <c r="HK4" s="888"/>
      <c r="HL4" s="888"/>
      <c r="HM4" s="888"/>
      <c r="HN4" s="888"/>
      <c r="HO4" s="888"/>
      <c r="HP4" s="888"/>
      <c r="HQ4" s="888"/>
      <c r="HR4" s="888"/>
      <c r="HS4" s="888"/>
      <c r="HT4" s="888"/>
      <c r="HU4" s="888"/>
      <c r="HV4" s="888"/>
      <c r="HW4" s="888"/>
      <c r="HX4" s="888"/>
      <c r="HY4" s="888"/>
      <c r="HZ4" s="888"/>
      <c r="IA4" s="888"/>
      <c r="IB4" s="888"/>
      <c r="IC4" s="888"/>
      <c r="ID4" s="888"/>
      <c r="IE4" s="888"/>
      <c r="IF4" s="888"/>
      <c r="IG4" s="888"/>
      <c r="IH4" s="888"/>
      <c r="II4" s="888"/>
      <c r="IJ4" s="888"/>
      <c r="IK4" s="888"/>
      <c r="IL4" s="888"/>
      <c r="IM4" s="888"/>
      <c r="IN4" s="888"/>
      <c r="IO4" s="888"/>
      <c r="IP4" s="888"/>
    </row>
    <row r="5" spans="1:250" ht="15" customHeight="1" x14ac:dyDescent="0.2">
      <c r="A5" s="10" t="s">
        <v>467</v>
      </c>
      <c r="B5" s="209"/>
      <c r="C5" s="209"/>
      <c r="D5" s="209"/>
      <c r="F5" s="72"/>
      <c r="G5" s="72"/>
      <c r="H5" s="72"/>
      <c r="I5" s="210"/>
      <c r="J5" s="14" t="s">
        <v>468</v>
      </c>
    </row>
    <row r="6" spans="1:250" ht="21" customHeight="1" x14ac:dyDescent="0.25">
      <c r="A6" s="921" t="s">
        <v>635</v>
      </c>
      <c r="B6" s="921"/>
      <c r="C6" s="967" t="s">
        <v>406</v>
      </c>
      <c r="D6" s="967"/>
      <c r="E6" s="965" t="s">
        <v>915</v>
      </c>
      <c r="F6" s="966"/>
      <c r="G6" s="967" t="s">
        <v>7</v>
      </c>
      <c r="H6" s="967"/>
      <c r="I6" s="948" t="s">
        <v>637</v>
      </c>
      <c r="J6" s="948"/>
    </row>
    <row r="7" spans="1:250" ht="21" customHeight="1" x14ac:dyDescent="0.2">
      <c r="A7" s="960"/>
      <c r="B7" s="960"/>
      <c r="C7" s="944" t="s">
        <v>895</v>
      </c>
      <c r="D7" s="944"/>
      <c r="E7" s="944" t="s">
        <v>894</v>
      </c>
      <c r="F7" s="944"/>
      <c r="G7" s="944" t="s">
        <v>8</v>
      </c>
      <c r="H7" s="944"/>
      <c r="I7" s="949"/>
      <c r="J7" s="949"/>
    </row>
    <row r="8" spans="1:250" ht="21" customHeight="1" x14ac:dyDescent="0.2">
      <c r="A8" s="960"/>
      <c r="B8" s="960"/>
      <c r="C8" s="282" t="s">
        <v>140</v>
      </c>
      <c r="D8" s="282" t="s">
        <v>121</v>
      </c>
      <c r="E8" s="282" t="s">
        <v>140</v>
      </c>
      <c r="F8" s="282" t="s">
        <v>121</v>
      </c>
      <c r="G8" s="282" t="s">
        <v>140</v>
      </c>
      <c r="H8" s="282" t="s">
        <v>121</v>
      </c>
      <c r="I8" s="949"/>
      <c r="J8" s="949"/>
    </row>
    <row r="9" spans="1:250" ht="21" customHeight="1" x14ac:dyDescent="0.2">
      <c r="A9" s="961"/>
      <c r="B9" s="961"/>
      <c r="C9" s="283" t="s">
        <v>18</v>
      </c>
      <c r="D9" s="284" t="s">
        <v>31</v>
      </c>
      <c r="E9" s="284" t="s">
        <v>18</v>
      </c>
      <c r="F9" s="284" t="s">
        <v>31</v>
      </c>
      <c r="G9" s="284" t="s">
        <v>18</v>
      </c>
      <c r="H9" s="284" t="s">
        <v>31</v>
      </c>
      <c r="I9" s="950"/>
      <c r="J9" s="950"/>
    </row>
    <row r="10" spans="1:250" ht="27.75" customHeight="1" thickBot="1" x14ac:dyDescent="0.25">
      <c r="A10" s="958" t="s">
        <v>1026</v>
      </c>
      <c r="B10" s="548" t="s">
        <v>9</v>
      </c>
      <c r="C10" s="276">
        <v>3734</v>
      </c>
      <c r="D10" s="276">
        <v>0</v>
      </c>
      <c r="E10" s="276">
        <v>24495</v>
      </c>
      <c r="F10" s="276">
        <v>8</v>
      </c>
      <c r="G10" s="277">
        <f>SUM(C10+E10)</f>
        <v>28229</v>
      </c>
      <c r="H10" s="277">
        <f>SUM(D10+F10)</f>
        <v>8</v>
      </c>
      <c r="I10" s="547" t="s">
        <v>465</v>
      </c>
      <c r="J10" s="963" t="s">
        <v>1029</v>
      </c>
    </row>
    <row r="11" spans="1:250" ht="27.75" customHeight="1" thickBot="1" x14ac:dyDescent="0.25">
      <c r="A11" s="959"/>
      <c r="B11" s="533" t="s">
        <v>464</v>
      </c>
      <c r="C11" s="276">
        <v>4236</v>
      </c>
      <c r="D11" s="249">
        <v>876</v>
      </c>
      <c r="E11" s="249">
        <v>22548</v>
      </c>
      <c r="F11" s="249">
        <v>2707</v>
      </c>
      <c r="G11" s="278">
        <f t="shared" ref="G11:H17" si="0">SUM(C11+E11)</f>
        <v>26784</v>
      </c>
      <c r="H11" s="278">
        <f t="shared" si="0"/>
        <v>3583</v>
      </c>
      <c r="I11" s="531" t="s">
        <v>466</v>
      </c>
      <c r="J11" s="964"/>
      <c r="L11" s="39">
        <v>1850</v>
      </c>
      <c r="M11" s="39">
        <v>5463</v>
      </c>
    </row>
    <row r="12" spans="1:250" ht="27.75" customHeight="1" thickBot="1" x14ac:dyDescent="0.25">
      <c r="A12" s="896" t="s">
        <v>814</v>
      </c>
      <c r="B12" s="536" t="s">
        <v>9</v>
      </c>
      <c r="C12" s="247">
        <v>28913</v>
      </c>
      <c r="D12" s="247">
        <v>1082</v>
      </c>
      <c r="E12" s="247">
        <v>58489</v>
      </c>
      <c r="F12" s="247">
        <v>1850</v>
      </c>
      <c r="G12" s="248">
        <f t="shared" si="0"/>
        <v>87402</v>
      </c>
      <c r="H12" s="248">
        <f t="shared" si="0"/>
        <v>2932</v>
      </c>
      <c r="I12" s="534" t="s">
        <v>465</v>
      </c>
      <c r="J12" s="894" t="s">
        <v>3</v>
      </c>
    </row>
    <row r="13" spans="1:250" ht="27.75" customHeight="1" thickBot="1" x14ac:dyDescent="0.25">
      <c r="A13" s="957"/>
      <c r="B13" s="536" t="s">
        <v>464</v>
      </c>
      <c r="C13" s="247">
        <v>31593</v>
      </c>
      <c r="D13" s="247">
        <v>5603</v>
      </c>
      <c r="E13" s="247">
        <v>52568</v>
      </c>
      <c r="F13" s="247">
        <v>5463</v>
      </c>
      <c r="G13" s="248">
        <f t="shared" si="0"/>
        <v>84161</v>
      </c>
      <c r="H13" s="248">
        <f t="shared" si="0"/>
        <v>11066</v>
      </c>
      <c r="I13" s="534" t="s">
        <v>466</v>
      </c>
      <c r="J13" s="894"/>
    </row>
    <row r="14" spans="1:250" ht="27.75" customHeight="1" thickBot="1" x14ac:dyDescent="0.25">
      <c r="A14" s="951" t="s">
        <v>1027</v>
      </c>
      <c r="B14" s="533" t="s">
        <v>9</v>
      </c>
      <c r="C14" s="249">
        <v>15663</v>
      </c>
      <c r="D14" s="249">
        <v>1631</v>
      </c>
      <c r="E14" s="249">
        <v>22444</v>
      </c>
      <c r="F14" s="249">
        <v>1051</v>
      </c>
      <c r="G14" s="278">
        <f t="shared" si="0"/>
        <v>38107</v>
      </c>
      <c r="H14" s="278">
        <f t="shared" si="0"/>
        <v>2682</v>
      </c>
      <c r="I14" s="531" t="s">
        <v>465</v>
      </c>
      <c r="J14" s="952" t="s">
        <v>1030</v>
      </c>
    </row>
    <row r="15" spans="1:250" ht="27.75" customHeight="1" thickBot="1" x14ac:dyDescent="0.25">
      <c r="A15" s="951"/>
      <c r="B15" s="533" t="s">
        <v>464</v>
      </c>
      <c r="C15" s="249">
        <v>16541</v>
      </c>
      <c r="D15" s="249">
        <v>1636</v>
      </c>
      <c r="E15" s="249">
        <v>19579</v>
      </c>
      <c r="F15" s="249">
        <v>1440</v>
      </c>
      <c r="G15" s="278">
        <f>SUM(C15+E15)</f>
        <v>36120</v>
      </c>
      <c r="H15" s="278">
        <f t="shared" si="0"/>
        <v>3076</v>
      </c>
      <c r="I15" s="531" t="s">
        <v>466</v>
      </c>
      <c r="J15" s="952"/>
    </row>
    <row r="16" spans="1:250" ht="27.75" customHeight="1" thickBot="1" x14ac:dyDescent="0.25">
      <c r="A16" s="953" t="s">
        <v>1028</v>
      </c>
      <c r="B16" s="536" t="s">
        <v>9</v>
      </c>
      <c r="C16" s="247">
        <v>15292</v>
      </c>
      <c r="D16" s="247">
        <v>1740</v>
      </c>
      <c r="E16" s="247">
        <v>16333</v>
      </c>
      <c r="F16" s="247">
        <v>1122</v>
      </c>
      <c r="G16" s="248">
        <f t="shared" si="0"/>
        <v>31625</v>
      </c>
      <c r="H16" s="248">
        <f t="shared" si="0"/>
        <v>2862</v>
      </c>
      <c r="I16" s="534" t="s">
        <v>465</v>
      </c>
      <c r="J16" s="955" t="s">
        <v>1031</v>
      </c>
    </row>
    <row r="17" spans="1:18" ht="27.75" customHeight="1" x14ac:dyDescent="0.2">
      <c r="A17" s="954"/>
      <c r="B17" s="545" t="s">
        <v>464</v>
      </c>
      <c r="C17" s="279">
        <v>16206</v>
      </c>
      <c r="D17" s="279">
        <v>1735</v>
      </c>
      <c r="E17" s="279">
        <v>13713</v>
      </c>
      <c r="F17" s="279">
        <v>1148</v>
      </c>
      <c r="G17" s="251">
        <f t="shared" si="0"/>
        <v>29919</v>
      </c>
      <c r="H17" s="251">
        <f t="shared" si="0"/>
        <v>2883</v>
      </c>
      <c r="I17" s="540" t="s">
        <v>466</v>
      </c>
      <c r="J17" s="956"/>
    </row>
    <row r="18" spans="1:18" ht="20.100000000000001" customHeight="1" thickBot="1" x14ac:dyDescent="0.25">
      <c r="A18" s="945" t="s">
        <v>7</v>
      </c>
      <c r="B18" s="551" t="s">
        <v>9</v>
      </c>
      <c r="C18" s="285">
        <f t="shared" ref="C18:G19" si="1">SUM(C10+C12+C14+C16)</f>
        <v>63602</v>
      </c>
      <c r="D18" s="285">
        <f t="shared" si="1"/>
        <v>4453</v>
      </c>
      <c r="E18" s="285">
        <f t="shared" si="1"/>
        <v>121761</v>
      </c>
      <c r="F18" s="285">
        <f t="shared" si="1"/>
        <v>4031</v>
      </c>
      <c r="G18" s="285">
        <f t="shared" si="1"/>
        <v>185363</v>
      </c>
      <c r="H18" s="285">
        <f>SUM(H10+H12+H14+H16)</f>
        <v>8484</v>
      </c>
      <c r="I18" s="286" t="s">
        <v>465</v>
      </c>
      <c r="J18" s="941" t="s">
        <v>8</v>
      </c>
    </row>
    <row r="19" spans="1:18" ht="20.100000000000001" customHeight="1" thickTop="1" thickBot="1" x14ac:dyDescent="0.25">
      <c r="A19" s="946"/>
      <c r="B19" s="552" t="s">
        <v>464</v>
      </c>
      <c r="C19" s="287">
        <f t="shared" si="1"/>
        <v>68576</v>
      </c>
      <c r="D19" s="287">
        <f t="shared" si="1"/>
        <v>9850</v>
      </c>
      <c r="E19" s="287">
        <f t="shared" si="1"/>
        <v>108408</v>
      </c>
      <c r="F19" s="287">
        <f t="shared" si="1"/>
        <v>10758</v>
      </c>
      <c r="G19" s="287">
        <f t="shared" si="1"/>
        <v>176984</v>
      </c>
      <c r="H19" s="287">
        <f>SUM(H11+H13+H15+H17)</f>
        <v>20608</v>
      </c>
      <c r="I19" s="288" t="s">
        <v>466</v>
      </c>
      <c r="J19" s="942"/>
    </row>
    <row r="20" spans="1:18" ht="20.100000000000001" customHeight="1" thickTop="1" x14ac:dyDescent="0.2">
      <c r="A20" s="947"/>
      <c r="B20" s="553" t="s">
        <v>7</v>
      </c>
      <c r="C20" s="289">
        <f t="shared" ref="C20:G20" si="2">C18+C19</f>
        <v>132178</v>
      </c>
      <c r="D20" s="289">
        <f t="shared" si="2"/>
        <v>14303</v>
      </c>
      <c r="E20" s="289">
        <f t="shared" si="2"/>
        <v>230169</v>
      </c>
      <c r="F20" s="289">
        <f t="shared" si="2"/>
        <v>14789</v>
      </c>
      <c r="G20" s="289">
        <f t="shared" si="2"/>
        <v>362347</v>
      </c>
      <c r="H20" s="289">
        <f>H18+H19</f>
        <v>29092</v>
      </c>
      <c r="I20" s="290" t="s">
        <v>8</v>
      </c>
      <c r="J20" s="943"/>
    </row>
    <row r="21" spans="1:18" ht="12.75" customHeight="1" x14ac:dyDescent="0.2">
      <c r="A21" s="968" t="s">
        <v>645</v>
      </c>
      <c r="B21" s="968"/>
      <c r="C21" s="39"/>
      <c r="D21" s="39"/>
      <c r="E21" s="39"/>
      <c r="F21" s="39"/>
      <c r="G21" s="39"/>
      <c r="H21" s="882" t="s">
        <v>1207</v>
      </c>
      <c r="I21" s="882"/>
      <c r="J21" s="882"/>
    </row>
    <row r="22" spans="1:18" ht="12.75" x14ac:dyDescent="0.2">
      <c r="A22" s="968" t="s">
        <v>646</v>
      </c>
      <c r="B22" s="968"/>
      <c r="H22" s="237"/>
      <c r="I22" s="882" t="s">
        <v>1202</v>
      </c>
      <c r="J22" s="882"/>
      <c r="K22" s="50"/>
      <c r="L22" s="50"/>
    </row>
    <row r="23" spans="1:18" ht="12.75" x14ac:dyDescent="0.2">
      <c r="A23" s="968" t="s">
        <v>1032</v>
      </c>
      <c r="B23" s="968"/>
      <c r="H23" s="237"/>
      <c r="I23" s="546"/>
      <c r="J23" s="546" t="s">
        <v>1208</v>
      </c>
      <c r="K23" s="50"/>
      <c r="L23" s="50"/>
    </row>
    <row r="24" spans="1:18" x14ac:dyDescent="0.2">
      <c r="A24" s="968" t="s">
        <v>977</v>
      </c>
      <c r="B24" s="968"/>
      <c r="C24" s="159"/>
      <c r="D24" s="159"/>
      <c r="E24" s="159"/>
      <c r="F24" s="45"/>
      <c r="G24" s="45"/>
      <c r="H24" s="882" t="s">
        <v>1203</v>
      </c>
      <c r="I24" s="882"/>
      <c r="J24" s="882"/>
      <c r="O24" s="970"/>
      <c r="P24" s="970"/>
      <c r="Q24" s="44"/>
      <c r="R24" s="44"/>
    </row>
    <row r="25" spans="1:18" x14ac:dyDescent="0.2">
      <c r="O25" s="969"/>
      <c r="P25" s="969"/>
      <c r="Q25" s="42"/>
      <c r="R25" s="42"/>
    </row>
    <row r="26" spans="1:18" ht="34.5" customHeight="1" x14ac:dyDescent="0.2">
      <c r="C26" s="160" t="s">
        <v>407</v>
      </c>
      <c r="D26" s="160" t="s">
        <v>169</v>
      </c>
      <c r="E26" s="160"/>
      <c r="G26" s="160"/>
      <c r="H26" s="43"/>
      <c r="I26" s="529"/>
      <c r="L26" s="44"/>
      <c r="M26" s="44"/>
      <c r="N26" s="44"/>
      <c r="O26" s="969"/>
      <c r="P26" s="969"/>
      <c r="Q26" s="42"/>
      <c r="R26" s="42"/>
    </row>
    <row r="27" spans="1:18" ht="45" customHeight="1" x14ac:dyDescent="0.2">
      <c r="B27" s="130" t="s">
        <v>1184</v>
      </c>
      <c r="C27" s="131">
        <f>C20</f>
        <v>132178</v>
      </c>
      <c r="D27" s="131">
        <f>E20</f>
        <v>230169</v>
      </c>
      <c r="J27" s="42"/>
      <c r="K27" s="42"/>
      <c r="L27" s="42"/>
      <c r="M27" s="42"/>
      <c r="N27" s="42"/>
      <c r="O27" s="42"/>
    </row>
    <row r="28" spans="1:18" ht="45" customHeight="1" x14ac:dyDescent="0.2">
      <c r="B28" s="130" t="s">
        <v>1185</v>
      </c>
      <c r="C28" s="131">
        <f>D20</f>
        <v>14303</v>
      </c>
      <c r="D28" s="131">
        <f>F20</f>
        <v>14789</v>
      </c>
      <c r="H28" s="43"/>
      <c r="J28" s="42"/>
      <c r="K28" s="42"/>
      <c r="L28" s="42"/>
      <c r="M28" s="42"/>
      <c r="N28" s="42"/>
      <c r="O28" s="42"/>
      <c r="P28" s="42"/>
    </row>
    <row r="29" spans="1:18" x14ac:dyDescent="0.2">
      <c r="B29" s="57"/>
      <c r="H29" s="43"/>
      <c r="J29" s="42"/>
      <c r="K29" s="42"/>
      <c r="L29" s="42"/>
      <c r="M29" s="42"/>
      <c r="N29" s="42"/>
      <c r="O29" s="42"/>
      <c r="P29" s="42"/>
    </row>
    <row r="30" spans="1:18" x14ac:dyDescent="0.2">
      <c r="H30" s="43"/>
      <c r="J30" s="42"/>
      <c r="K30" s="42"/>
      <c r="L30" s="42"/>
      <c r="M30" s="42"/>
      <c r="N30" s="42"/>
      <c r="O30" s="42"/>
      <c r="P30" s="42"/>
    </row>
    <row r="31" spans="1:18" x14ac:dyDescent="0.2">
      <c r="H31" s="43"/>
      <c r="J31" s="42"/>
      <c r="K31" s="42"/>
      <c r="L31" s="42"/>
      <c r="M31" s="42"/>
      <c r="N31" s="42"/>
      <c r="O31" s="42"/>
      <c r="P31" s="42"/>
    </row>
    <row r="32" spans="1:18" x14ac:dyDescent="0.2">
      <c r="H32" s="43"/>
      <c r="J32" s="42"/>
      <c r="K32" s="42"/>
      <c r="L32" s="42"/>
      <c r="M32" s="42"/>
      <c r="N32" s="42"/>
      <c r="O32" s="42"/>
      <c r="P32" s="42"/>
    </row>
    <row r="33" spans="8:16" x14ac:dyDescent="0.2">
      <c r="H33" s="43"/>
      <c r="I33" s="970"/>
      <c r="J33" s="969"/>
      <c r="K33" s="969"/>
      <c r="L33" s="550"/>
      <c r="M33" s="550"/>
      <c r="N33" s="969"/>
      <c r="O33" s="969"/>
      <c r="P33" s="42"/>
    </row>
    <row r="34" spans="8:16" x14ac:dyDescent="0.2">
      <c r="H34" s="43"/>
      <c r="I34" s="970"/>
      <c r="J34" s="44"/>
      <c r="K34" s="44"/>
      <c r="L34" s="44"/>
      <c r="M34" s="44"/>
      <c r="N34" s="44"/>
      <c r="O34" s="44"/>
      <c r="P34" s="42"/>
    </row>
    <row r="35" spans="8:16" ht="15.75" x14ac:dyDescent="0.2">
      <c r="H35" s="43"/>
      <c r="I35" s="161"/>
      <c r="J35" s="42"/>
      <c r="K35" s="42"/>
      <c r="L35" s="42"/>
      <c r="M35" s="42"/>
      <c r="N35" s="42"/>
      <c r="O35" s="42"/>
      <c r="P35" s="42"/>
    </row>
    <row r="36" spans="8:16" ht="63" customHeight="1" x14ac:dyDescent="0.2">
      <c r="H36" s="43"/>
      <c r="I36" s="161"/>
      <c r="J36" s="42"/>
      <c r="K36" s="42"/>
      <c r="L36" s="42"/>
      <c r="M36" s="42"/>
      <c r="N36" s="42"/>
      <c r="O36" s="42"/>
      <c r="P36" s="42"/>
    </row>
  </sheetData>
  <mergeCells count="71">
    <mergeCell ref="A24:B24"/>
    <mergeCell ref="H24:J24"/>
    <mergeCell ref="O26:P26"/>
    <mergeCell ref="I33:I34"/>
    <mergeCell ref="J33:K33"/>
    <mergeCell ref="N33:O33"/>
    <mergeCell ref="O24:P24"/>
    <mergeCell ref="O25:P25"/>
    <mergeCell ref="I22:J22"/>
    <mergeCell ref="H21:J21"/>
    <mergeCell ref="A22:B22"/>
    <mergeCell ref="A21:B21"/>
    <mergeCell ref="A23:B23"/>
    <mergeCell ref="A10:A11"/>
    <mergeCell ref="A6:B9"/>
    <mergeCell ref="A1:J1"/>
    <mergeCell ref="A2:J2"/>
    <mergeCell ref="J10:J11"/>
    <mergeCell ref="E6:F6"/>
    <mergeCell ref="G6:H6"/>
    <mergeCell ref="C7:D7"/>
    <mergeCell ref="E7:F7"/>
    <mergeCell ref="C6:D6"/>
    <mergeCell ref="J18:J20"/>
    <mergeCell ref="J12:J13"/>
    <mergeCell ref="G7:H7"/>
    <mergeCell ref="CA2:CN2"/>
    <mergeCell ref="A3:J3"/>
    <mergeCell ref="A4:J4"/>
    <mergeCell ref="K4:V4"/>
    <mergeCell ref="W4:AJ4"/>
    <mergeCell ref="A18:A20"/>
    <mergeCell ref="I6:J9"/>
    <mergeCell ref="A14:A15"/>
    <mergeCell ref="J14:J15"/>
    <mergeCell ref="A16:A17"/>
    <mergeCell ref="J16:J17"/>
    <mergeCell ref="A12:A13"/>
    <mergeCell ref="W2:AJ2"/>
    <mergeCell ref="AK2:AX2"/>
    <mergeCell ref="AY2:BL2"/>
    <mergeCell ref="BM2:BZ2"/>
    <mergeCell ref="K2:V2"/>
    <mergeCell ref="IM2:IP2"/>
    <mergeCell ref="HY2:IL2"/>
    <mergeCell ref="GI2:GV2"/>
    <mergeCell ref="GW2:HJ2"/>
    <mergeCell ref="HK2:HX2"/>
    <mergeCell ref="ES4:FF4"/>
    <mergeCell ref="ES2:FF2"/>
    <mergeCell ref="FG2:FT2"/>
    <mergeCell ref="FU2:GH2"/>
    <mergeCell ref="AK4:AX4"/>
    <mergeCell ref="AY4:BL4"/>
    <mergeCell ref="BM4:BZ4"/>
    <mergeCell ref="CA4:CN4"/>
    <mergeCell ref="DC4:DP4"/>
    <mergeCell ref="CO4:DB4"/>
    <mergeCell ref="DQ4:ED4"/>
    <mergeCell ref="CO2:DB2"/>
    <mergeCell ref="DC2:DP2"/>
    <mergeCell ref="DQ2:ED2"/>
    <mergeCell ref="EE2:ER2"/>
    <mergeCell ref="EE4:ER4"/>
    <mergeCell ref="IM4:IP4"/>
    <mergeCell ref="FG4:FT4"/>
    <mergeCell ref="FU4:GH4"/>
    <mergeCell ref="GI4:GV4"/>
    <mergeCell ref="GW4:HJ4"/>
    <mergeCell ref="HY4:IL4"/>
    <mergeCell ref="HK4:HX4"/>
  </mergeCells>
  <printOptions horizontalCentered="1" verticalCentered="1"/>
  <pageMargins left="0" right="0" top="0" bottom="0"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N35"/>
  <sheetViews>
    <sheetView showGridLines="0" rightToLeft="1" view="pageBreakPreview" zoomScaleNormal="100" zoomScaleSheetLayoutView="100" workbookViewId="0">
      <selection activeCell="F15" sqref="F15"/>
    </sheetView>
  </sheetViews>
  <sheetFormatPr defaultColWidth="9.140625" defaultRowHeight="13.5" x14ac:dyDescent="0.2"/>
  <cols>
    <col min="1" max="1" width="13.5703125" style="43" customWidth="1"/>
    <col min="2" max="2" width="8.42578125" style="39" customWidth="1"/>
    <col min="3" max="8" width="13.85546875" style="42" customWidth="1"/>
    <col min="9" max="9" width="8.28515625" style="39" customWidth="1"/>
    <col min="10" max="10" width="18.85546875" style="39" customWidth="1"/>
    <col min="11" max="16384" width="9.140625" style="39"/>
  </cols>
  <sheetData>
    <row r="1" spans="1:248" s="55" customFormat="1" ht="20.25" x14ac:dyDescent="0.3">
      <c r="A1" s="962" t="s">
        <v>642</v>
      </c>
      <c r="B1" s="962"/>
      <c r="C1" s="962"/>
      <c r="D1" s="962"/>
      <c r="E1" s="962"/>
      <c r="F1" s="962"/>
      <c r="G1" s="962"/>
      <c r="H1" s="962"/>
      <c r="I1" s="962"/>
      <c r="J1" s="962"/>
    </row>
    <row r="2" spans="1:248" s="56" customFormat="1" ht="20.25" x14ac:dyDescent="0.2">
      <c r="A2" s="902" t="s">
        <v>1334</v>
      </c>
      <c r="B2" s="902"/>
      <c r="C2" s="902"/>
      <c r="D2" s="902"/>
      <c r="E2" s="902"/>
      <c r="F2" s="902"/>
      <c r="G2" s="902"/>
      <c r="H2" s="902"/>
      <c r="I2" s="902"/>
      <c r="J2" s="902"/>
      <c r="K2" s="902"/>
      <c r="L2" s="902"/>
      <c r="M2" s="902"/>
      <c r="N2" s="902"/>
      <c r="O2" s="902"/>
      <c r="P2" s="902"/>
      <c r="Q2" s="902"/>
      <c r="R2" s="902"/>
      <c r="S2" s="902"/>
      <c r="T2" s="902"/>
      <c r="U2" s="902"/>
      <c r="V2" s="902"/>
      <c r="W2" s="902"/>
      <c r="X2" s="902"/>
      <c r="Y2" s="902"/>
      <c r="Z2" s="902"/>
      <c r="AA2" s="902"/>
      <c r="AB2" s="902"/>
      <c r="AC2" s="902"/>
      <c r="AD2" s="902"/>
      <c r="AE2" s="902"/>
      <c r="AF2" s="902"/>
      <c r="AG2" s="902"/>
      <c r="AH2" s="902"/>
      <c r="AI2" s="902"/>
      <c r="AJ2" s="902"/>
      <c r="AK2" s="902"/>
      <c r="AL2" s="902"/>
      <c r="AM2" s="902"/>
      <c r="AN2" s="902"/>
      <c r="AO2" s="902"/>
      <c r="AP2" s="902"/>
      <c r="AQ2" s="902"/>
      <c r="AR2" s="902"/>
      <c r="AS2" s="902"/>
      <c r="AT2" s="902"/>
      <c r="AU2" s="902"/>
      <c r="AV2" s="902"/>
      <c r="AW2" s="902"/>
      <c r="AX2" s="902"/>
      <c r="AY2" s="902"/>
      <c r="AZ2" s="902"/>
      <c r="BA2" s="902"/>
      <c r="BB2" s="902"/>
      <c r="BC2" s="902"/>
      <c r="BD2" s="902"/>
      <c r="BE2" s="902"/>
      <c r="BF2" s="902"/>
      <c r="BG2" s="902"/>
      <c r="BH2" s="902"/>
      <c r="BI2" s="902"/>
      <c r="BJ2" s="902"/>
      <c r="BK2" s="902"/>
      <c r="BL2" s="902"/>
      <c r="BM2" s="902"/>
      <c r="BN2" s="902"/>
      <c r="BO2" s="902"/>
      <c r="BP2" s="902"/>
      <c r="BQ2" s="902"/>
      <c r="BR2" s="902"/>
      <c r="BS2" s="902"/>
      <c r="BT2" s="902"/>
      <c r="BU2" s="902"/>
      <c r="BV2" s="902"/>
      <c r="BW2" s="902"/>
      <c r="BX2" s="902"/>
      <c r="BY2" s="902"/>
      <c r="BZ2" s="902"/>
      <c r="CA2" s="902"/>
      <c r="CB2" s="902"/>
      <c r="CC2" s="902"/>
      <c r="CD2" s="902"/>
      <c r="CE2" s="902"/>
      <c r="CF2" s="902"/>
      <c r="CG2" s="902"/>
      <c r="CH2" s="902"/>
      <c r="CI2" s="902"/>
      <c r="CJ2" s="902"/>
      <c r="CK2" s="902"/>
      <c r="CL2" s="902"/>
      <c r="CM2" s="902"/>
      <c r="CN2" s="902"/>
      <c r="CO2" s="902"/>
      <c r="CP2" s="902"/>
      <c r="CQ2" s="902"/>
      <c r="CR2" s="902"/>
      <c r="CS2" s="902"/>
      <c r="CT2" s="902"/>
      <c r="CU2" s="902"/>
      <c r="CV2" s="902"/>
      <c r="CW2" s="902"/>
      <c r="CX2" s="902"/>
      <c r="CY2" s="902"/>
      <c r="CZ2" s="902"/>
      <c r="DA2" s="902"/>
      <c r="DB2" s="902"/>
      <c r="DC2" s="902"/>
      <c r="DD2" s="902"/>
      <c r="DE2" s="902"/>
      <c r="DF2" s="902"/>
      <c r="DG2" s="902"/>
      <c r="DH2" s="902"/>
      <c r="DI2" s="902"/>
      <c r="DJ2" s="902"/>
      <c r="DK2" s="902"/>
      <c r="DL2" s="902"/>
      <c r="DM2" s="902"/>
      <c r="DN2" s="902"/>
      <c r="DO2" s="902"/>
      <c r="DP2" s="902"/>
      <c r="DQ2" s="902"/>
      <c r="DR2" s="902"/>
      <c r="DS2" s="902"/>
      <c r="DT2" s="902"/>
      <c r="DU2" s="902"/>
      <c r="DV2" s="902"/>
      <c r="DW2" s="902"/>
      <c r="DX2" s="902"/>
      <c r="DY2" s="902"/>
      <c r="DZ2" s="902"/>
      <c r="EA2" s="902"/>
      <c r="EB2" s="902"/>
      <c r="EC2" s="902"/>
      <c r="ED2" s="902"/>
      <c r="EE2" s="902"/>
      <c r="EF2" s="902"/>
      <c r="EG2" s="902"/>
      <c r="EH2" s="902"/>
      <c r="EI2" s="902"/>
      <c r="EJ2" s="902"/>
      <c r="EK2" s="902"/>
      <c r="EL2" s="902"/>
      <c r="EM2" s="902"/>
      <c r="EN2" s="902"/>
      <c r="EO2" s="902"/>
      <c r="EP2" s="902"/>
      <c r="EQ2" s="902"/>
      <c r="ER2" s="902"/>
      <c r="ES2" s="902"/>
      <c r="ET2" s="902"/>
      <c r="EU2" s="902"/>
      <c r="EV2" s="902"/>
      <c r="EW2" s="902"/>
      <c r="EX2" s="902"/>
      <c r="EY2" s="902"/>
      <c r="EZ2" s="902"/>
      <c r="FA2" s="902"/>
      <c r="FB2" s="902"/>
      <c r="FC2" s="902"/>
      <c r="FD2" s="902"/>
      <c r="FE2" s="902"/>
      <c r="FF2" s="902"/>
      <c r="FG2" s="902"/>
      <c r="FH2" s="902"/>
      <c r="FI2" s="902"/>
      <c r="FJ2" s="902"/>
      <c r="FK2" s="902"/>
      <c r="FL2" s="902"/>
      <c r="FM2" s="902"/>
      <c r="FN2" s="902"/>
      <c r="FO2" s="902"/>
      <c r="FP2" s="902"/>
      <c r="FQ2" s="902"/>
      <c r="FR2" s="902"/>
      <c r="FS2" s="902"/>
      <c r="FT2" s="902"/>
      <c r="FU2" s="902"/>
      <c r="FV2" s="902"/>
      <c r="FW2" s="902"/>
      <c r="FX2" s="902"/>
      <c r="FY2" s="902"/>
      <c r="FZ2" s="902"/>
      <c r="GA2" s="902"/>
      <c r="GB2" s="902"/>
      <c r="GC2" s="902"/>
      <c r="GD2" s="902"/>
      <c r="GE2" s="902"/>
      <c r="GF2" s="902"/>
      <c r="GG2" s="902"/>
      <c r="GH2" s="902"/>
      <c r="GI2" s="902"/>
      <c r="GJ2" s="902"/>
      <c r="GK2" s="902"/>
      <c r="GL2" s="902"/>
      <c r="GM2" s="902"/>
      <c r="GN2" s="902"/>
      <c r="GO2" s="902"/>
      <c r="GP2" s="902"/>
      <c r="GQ2" s="902"/>
      <c r="GR2" s="902"/>
      <c r="GS2" s="902"/>
      <c r="GT2" s="902"/>
      <c r="GU2" s="902"/>
      <c r="GV2" s="902"/>
      <c r="GW2" s="902"/>
      <c r="GX2" s="902"/>
      <c r="GY2" s="902"/>
      <c r="GZ2" s="902"/>
      <c r="HA2" s="902"/>
      <c r="HB2" s="902"/>
      <c r="HC2" s="902"/>
      <c r="HD2" s="902"/>
      <c r="HE2" s="902"/>
      <c r="HF2" s="902"/>
      <c r="HG2" s="902"/>
      <c r="HH2" s="902"/>
      <c r="HI2" s="902"/>
      <c r="HJ2" s="902"/>
      <c r="HK2" s="902"/>
      <c r="HL2" s="902"/>
      <c r="HM2" s="902"/>
      <c r="HN2" s="902"/>
      <c r="HO2" s="902"/>
      <c r="HP2" s="902"/>
      <c r="HQ2" s="902"/>
      <c r="HR2" s="902"/>
      <c r="HS2" s="902"/>
      <c r="HT2" s="902"/>
      <c r="HU2" s="902"/>
      <c r="HV2" s="902"/>
      <c r="HW2" s="902"/>
      <c r="HX2" s="902"/>
      <c r="HY2" s="902"/>
      <c r="HZ2" s="902"/>
      <c r="IA2" s="902"/>
      <c r="IB2" s="902"/>
      <c r="IC2" s="902"/>
      <c r="ID2" s="902"/>
      <c r="IE2" s="902"/>
      <c r="IF2" s="902"/>
      <c r="IG2" s="902"/>
      <c r="IH2" s="902"/>
      <c r="II2" s="902"/>
      <c r="IJ2" s="902"/>
      <c r="IK2" s="902"/>
      <c r="IL2" s="902"/>
      <c r="IM2" s="902"/>
      <c r="IN2" s="902"/>
    </row>
    <row r="3" spans="1:248" ht="15.75" x14ac:dyDescent="0.2">
      <c r="A3" s="888" t="s">
        <v>641</v>
      </c>
      <c r="B3" s="888"/>
      <c r="C3" s="888"/>
      <c r="D3" s="888"/>
      <c r="E3" s="888"/>
      <c r="F3" s="888"/>
      <c r="G3" s="888"/>
      <c r="H3" s="888"/>
      <c r="I3" s="888"/>
      <c r="J3" s="888"/>
    </row>
    <row r="4" spans="1:248" ht="15.75" x14ac:dyDescent="0.2">
      <c r="A4" s="888" t="s">
        <v>1331</v>
      </c>
      <c r="B4" s="888"/>
      <c r="C4" s="888"/>
      <c r="D4" s="888"/>
      <c r="E4" s="888"/>
      <c r="F4" s="888"/>
      <c r="G4" s="888"/>
      <c r="H4" s="888"/>
      <c r="I4" s="888"/>
      <c r="J4" s="888"/>
      <c r="K4" s="888"/>
      <c r="L4" s="888"/>
      <c r="M4" s="888"/>
      <c r="N4" s="888"/>
      <c r="O4" s="888"/>
      <c r="P4" s="888"/>
      <c r="Q4" s="888"/>
      <c r="R4" s="888"/>
      <c r="S4" s="888"/>
      <c r="T4" s="888"/>
      <c r="U4" s="888"/>
      <c r="V4" s="888"/>
      <c r="W4" s="888"/>
      <c r="X4" s="888"/>
      <c r="Y4" s="888"/>
      <c r="Z4" s="888"/>
      <c r="AA4" s="888"/>
      <c r="AB4" s="888"/>
      <c r="AC4" s="888"/>
      <c r="AD4" s="888"/>
      <c r="AE4" s="888"/>
      <c r="AF4" s="888"/>
      <c r="AG4" s="888"/>
      <c r="AH4" s="888"/>
      <c r="AI4" s="888"/>
      <c r="AJ4" s="888"/>
      <c r="AK4" s="888"/>
      <c r="AL4" s="888"/>
      <c r="AM4" s="888"/>
      <c r="AN4" s="888"/>
      <c r="AO4" s="888"/>
      <c r="AP4" s="888"/>
      <c r="AQ4" s="888"/>
      <c r="AR4" s="888"/>
      <c r="AS4" s="888"/>
      <c r="AT4" s="888"/>
      <c r="AU4" s="888"/>
      <c r="AV4" s="888"/>
      <c r="AW4" s="888"/>
      <c r="AX4" s="888"/>
      <c r="AY4" s="888"/>
      <c r="AZ4" s="888"/>
      <c r="BA4" s="888"/>
      <c r="BB4" s="888"/>
      <c r="BC4" s="888"/>
      <c r="BD4" s="888"/>
      <c r="BE4" s="888"/>
      <c r="BF4" s="888"/>
      <c r="BG4" s="888"/>
      <c r="BH4" s="888"/>
      <c r="BI4" s="888"/>
      <c r="BJ4" s="888"/>
      <c r="BK4" s="888"/>
      <c r="BL4" s="888"/>
      <c r="BM4" s="888"/>
      <c r="BN4" s="888"/>
      <c r="BO4" s="888"/>
      <c r="BP4" s="888"/>
      <c r="BQ4" s="888"/>
      <c r="BR4" s="888"/>
      <c r="BS4" s="888"/>
      <c r="BT4" s="888"/>
      <c r="BU4" s="888"/>
      <c r="BV4" s="888"/>
      <c r="BW4" s="888"/>
      <c r="BX4" s="888"/>
      <c r="BY4" s="888"/>
      <c r="BZ4" s="888"/>
      <c r="CA4" s="888"/>
      <c r="CB4" s="888"/>
      <c r="CC4" s="888"/>
      <c r="CD4" s="888"/>
      <c r="CE4" s="888"/>
      <c r="CF4" s="888"/>
      <c r="CG4" s="888"/>
      <c r="CH4" s="888"/>
      <c r="CI4" s="888"/>
      <c r="CJ4" s="888"/>
      <c r="CK4" s="888"/>
      <c r="CL4" s="888"/>
      <c r="CM4" s="888"/>
      <c r="CN4" s="888"/>
      <c r="CO4" s="888"/>
      <c r="CP4" s="888"/>
      <c r="CQ4" s="888"/>
      <c r="CR4" s="888"/>
      <c r="CS4" s="888"/>
      <c r="CT4" s="888"/>
      <c r="CU4" s="888"/>
      <c r="CV4" s="888"/>
      <c r="CW4" s="888"/>
      <c r="CX4" s="888"/>
      <c r="CY4" s="888"/>
      <c r="CZ4" s="888"/>
      <c r="DA4" s="888"/>
      <c r="DB4" s="888"/>
      <c r="DC4" s="888"/>
      <c r="DD4" s="888"/>
      <c r="DE4" s="888"/>
      <c r="DF4" s="888"/>
      <c r="DG4" s="888"/>
      <c r="DH4" s="888"/>
      <c r="DI4" s="888"/>
      <c r="DJ4" s="888"/>
      <c r="DK4" s="888"/>
      <c r="DL4" s="888"/>
      <c r="DM4" s="888"/>
      <c r="DN4" s="888"/>
      <c r="DO4" s="888"/>
      <c r="DP4" s="888"/>
      <c r="DQ4" s="888"/>
      <c r="DR4" s="888"/>
      <c r="DS4" s="888"/>
      <c r="DT4" s="888"/>
      <c r="DU4" s="888"/>
      <c r="DV4" s="888"/>
      <c r="DW4" s="888"/>
      <c r="DX4" s="888"/>
      <c r="DY4" s="888"/>
      <c r="DZ4" s="888"/>
      <c r="EA4" s="888"/>
      <c r="EB4" s="888"/>
      <c r="EC4" s="888"/>
      <c r="ED4" s="888"/>
      <c r="EE4" s="888"/>
      <c r="EF4" s="888"/>
      <c r="EG4" s="888"/>
      <c r="EH4" s="888"/>
      <c r="EI4" s="888"/>
      <c r="EJ4" s="888"/>
      <c r="EK4" s="888"/>
      <c r="EL4" s="888"/>
      <c r="EM4" s="888"/>
      <c r="EN4" s="888"/>
      <c r="EO4" s="888"/>
      <c r="EP4" s="888"/>
      <c r="EQ4" s="888"/>
      <c r="ER4" s="888"/>
      <c r="ES4" s="888"/>
      <c r="ET4" s="888"/>
      <c r="EU4" s="888"/>
      <c r="EV4" s="888"/>
      <c r="EW4" s="888"/>
      <c r="EX4" s="888"/>
      <c r="EY4" s="888"/>
      <c r="EZ4" s="888"/>
      <c r="FA4" s="888"/>
      <c r="FB4" s="888"/>
      <c r="FC4" s="888"/>
      <c r="FD4" s="888"/>
      <c r="FE4" s="888"/>
      <c r="FF4" s="888"/>
      <c r="FG4" s="888"/>
      <c r="FH4" s="888"/>
      <c r="FI4" s="888"/>
      <c r="FJ4" s="888"/>
      <c r="FK4" s="888"/>
      <c r="FL4" s="888"/>
      <c r="FM4" s="888"/>
      <c r="FN4" s="888"/>
      <c r="FO4" s="888"/>
      <c r="FP4" s="888"/>
      <c r="FQ4" s="888"/>
      <c r="FR4" s="888"/>
      <c r="FS4" s="888"/>
      <c r="FT4" s="888"/>
      <c r="FU4" s="888"/>
      <c r="FV4" s="888"/>
      <c r="FW4" s="888"/>
      <c r="FX4" s="888"/>
      <c r="FY4" s="888"/>
      <c r="FZ4" s="888"/>
      <c r="GA4" s="888"/>
      <c r="GB4" s="888"/>
      <c r="GC4" s="888"/>
      <c r="GD4" s="888"/>
      <c r="GE4" s="888"/>
      <c r="GF4" s="888"/>
      <c r="GG4" s="888"/>
      <c r="GH4" s="888"/>
      <c r="GI4" s="888"/>
      <c r="GJ4" s="888"/>
      <c r="GK4" s="888"/>
      <c r="GL4" s="888"/>
      <c r="GM4" s="888"/>
      <c r="GN4" s="888"/>
      <c r="GO4" s="888"/>
      <c r="GP4" s="888"/>
      <c r="GQ4" s="888"/>
      <c r="GR4" s="888"/>
      <c r="GS4" s="888"/>
      <c r="GT4" s="888"/>
      <c r="GU4" s="888"/>
      <c r="GV4" s="888"/>
      <c r="GW4" s="888"/>
      <c r="GX4" s="888"/>
      <c r="GY4" s="888"/>
      <c r="GZ4" s="888"/>
      <c r="HA4" s="888"/>
      <c r="HB4" s="888"/>
      <c r="HC4" s="888"/>
      <c r="HD4" s="888"/>
      <c r="HE4" s="888"/>
      <c r="HF4" s="888"/>
      <c r="HG4" s="888"/>
      <c r="HH4" s="888"/>
      <c r="HI4" s="888"/>
      <c r="HJ4" s="888"/>
      <c r="HK4" s="888"/>
      <c r="HL4" s="888"/>
      <c r="HM4" s="888"/>
      <c r="HN4" s="888"/>
      <c r="HO4" s="888"/>
      <c r="HP4" s="888"/>
      <c r="HQ4" s="888"/>
      <c r="HR4" s="888"/>
      <c r="HS4" s="888"/>
      <c r="HT4" s="888"/>
      <c r="HU4" s="888"/>
      <c r="HV4" s="888"/>
      <c r="HW4" s="888"/>
      <c r="HX4" s="888"/>
      <c r="HY4" s="888"/>
      <c r="HZ4" s="888"/>
      <c r="IA4" s="888"/>
      <c r="IB4" s="888"/>
      <c r="IC4" s="888"/>
      <c r="ID4" s="888"/>
      <c r="IE4" s="888"/>
      <c r="IF4" s="888"/>
      <c r="IG4" s="888"/>
      <c r="IH4" s="888"/>
      <c r="II4" s="888"/>
      <c r="IJ4" s="888"/>
      <c r="IK4" s="888"/>
      <c r="IL4" s="888"/>
      <c r="IM4" s="888"/>
      <c r="IN4" s="888"/>
    </row>
    <row r="5" spans="1:248" ht="15" customHeight="1" x14ac:dyDescent="0.2">
      <c r="A5" s="10" t="s">
        <v>469</v>
      </c>
      <c r="B5" s="209"/>
      <c r="C5" s="209"/>
      <c r="D5" s="209"/>
      <c r="F5" s="72"/>
      <c r="G5" s="72"/>
      <c r="H5" s="72"/>
      <c r="I5" s="210"/>
      <c r="J5" s="14" t="s">
        <v>470</v>
      </c>
    </row>
    <row r="6" spans="1:248" ht="21" customHeight="1" x14ac:dyDescent="0.25">
      <c r="A6" s="921" t="s">
        <v>639</v>
      </c>
      <c r="B6" s="921"/>
      <c r="C6" s="967" t="s">
        <v>406</v>
      </c>
      <c r="D6" s="967"/>
      <c r="E6" s="965" t="s">
        <v>915</v>
      </c>
      <c r="F6" s="966"/>
      <c r="G6" s="967" t="s">
        <v>7</v>
      </c>
      <c r="H6" s="967"/>
      <c r="I6" s="948" t="s">
        <v>896</v>
      </c>
      <c r="J6" s="948"/>
    </row>
    <row r="7" spans="1:248" ht="21" customHeight="1" x14ac:dyDescent="0.2">
      <c r="A7" s="960"/>
      <c r="B7" s="960"/>
      <c r="C7" s="976" t="s">
        <v>895</v>
      </c>
      <c r="D7" s="976"/>
      <c r="E7" s="944" t="s">
        <v>894</v>
      </c>
      <c r="F7" s="944"/>
      <c r="G7" s="944" t="s">
        <v>8</v>
      </c>
      <c r="H7" s="944"/>
      <c r="I7" s="949"/>
      <c r="J7" s="949"/>
    </row>
    <row r="8" spans="1:248" ht="21" customHeight="1" x14ac:dyDescent="0.2">
      <c r="A8" s="960"/>
      <c r="B8" s="960"/>
      <c r="C8" s="292" t="s">
        <v>817</v>
      </c>
      <c r="D8" s="292" t="s">
        <v>818</v>
      </c>
      <c r="E8" s="292" t="s">
        <v>817</v>
      </c>
      <c r="F8" s="292" t="s">
        <v>818</v>
      </c>
      <c r="G8" s="292" t="s">
        <v>817</v>
      </c>
      <c r="H8" s="292" t="s">
        <v>818</v>
      </c>
      <c r="I8" s="949"/>
      <c r="J8" s="949"/>
    </row>
    <row r="9" spans="1:248" ht="21" customHeight="1" x14ac:dyDescent="0.2">
      <c r="A9" s="961"/>
      <c r="B9" s="961"/>
      <c r="C9" s="284" t="s">
        <v>87</v>
      </c>
      <c r="D9" s="284" t="s">
        <v>709</v>
      </c>
      <c r="E9" s="284" t="s">
        <v>87</v>
      </c>
      <c r="F9" s="284" t="s">
        <v>709</v>
      </c>
      <c r="G9" s="284" t="s">
        <v>87</v>
      </c>
      <c r="H9" s="284" t="s">
        <v>709</v>
      </c>
      <c r="I9" s="950"/>
      <c r="J9" s="950"/>
    </row>
    <row r="10" spans="1:248" ht="29.25" customHeight="1" thickBot="1" x14ac:dyDescent="0.25">
      <c r="A10" s="977" t="s">
        <v>647</v>
      </c>
      <c r="B10" s="548" t="s">
        <v>9</v>
      </c>
      <c r="C10" s="276">
        <v>3170</v>
      </c>
      <c r="D10" s="276">
        <v>564</v>
      </c>
      <c r="E10" s="276">
        <v>6313</v>
      </c>
      <c r="F10" s="276">
        <v>18182</v>
      </c>
      <c r="G10" s="277">
        <f>C10+E10</f>
        <v>9483</v>
      </c>
      <c r="H10" s="277">
        <f>D10+F10</f>
        <v>18746</v>
      </c>
      <c r="I10" s="547" t="s">
        <v>465</v>
      </c>
      <c r="J10" s="919" t="s">
        <v>643</v>
      </c>
    </row>
    <row r="11" spans="1:248" ht="29.25" customHeight="1" thickBot="1" x14ac:dyDescent="0.25">
      <c r="A11" s="978"/>
      <c r="B11" s="533" t="s">
        <v>464</v>
      </c>
      <c r="C11" s="249">
        <v>3678</v>
      </c>
      <c r="D11" s="249">
        <v>558</v>
      </c>
      <c r="E11" s="249">
        <v>5483</v>
      </c>
      <c r="F11" s="249">
        <v>17065</v>
      </c>
      <c r="G11" s="278">
        <f t="shared" ref="G11:H17" si="0">C11+E11</f>
        <v>9161</v>
      </c>
      <c r="H11" s="278">
        <f t="shared" si="0"/>
        <v>17623</v>
      </c>
      <c r="I11" s="531" t="s">
        <v>466</v>
      </c>
      <c r="J11" s="886"/>
    </row>
    <row r="12" spans="1:248" ht="29.25" customHeight="1" thickBot="1" x14ac:dyDescent="0.25">
      <c r="A12" s="896" t="s">
        <v>814</v>
      </c>
      <c r="B12" s="536" t="s">
        <v>9</v>
      </c>
      <c r="C12" s="247">
        <v>12025</v>
      </c>
      <c r="D12" s="247">
        <v>16888</v>
      </c>
      <c r="E12" s="247">
        <v>12258</v>
      </c>
      <c r="F12" s="247">
        <v>46231</v>
      </c>
      <c r="G12" s="248">
        <f t="shared" si="0"/>
        <v>24283</v>
      </c>
      <c r="H12" s="248">
        <f t="shared" si="0"/>
        <v>63119</v>
      </c>
      <c r="I12" s="534" t="s">
        <v>465</v>
      </c>
      <c r="J12" s="894" t="s">
        <v>3</v>
      </c>
      <c r="K12" s="128"/>
      <c r="L12" s="128"/>
    </row>
    <row r="13" spans="1:248" ht="29.25" customHeight="1" thickBot="1" x14ac:dyDescent="0.25">
      <c r="A13" s="975"/>
      <c r="B13" s="536" t="s">
        <v>464</v>
      </c>
      <c r="C13" s="247">
        <v>13939</v>
      </c>
      <c r="D13" s="247">
        <v>17654</v>
      </c>
      <c r="E13" s="247">
        <v>9352</v>
      </c>
      <c r="F13" s="247">
        <v>43216</v>
      </c>
      <c r="G13" s="248">
        <f t="shared" si="0"/>
        <v>23291</v>
      </c>
      <c r="H13" s="248">
        <f t="shared" si="0"/>
        <v>60870</v>
      </c>
      <c r="I13" s="534" t="s">
        <v>466</v>
      </c>
      <c r="J13" s="894"/>
      <c r="K13" s="128"/>
      <c r="L13" s="128"/>
    </row>
    <row r="14" spans="1:248" ht="29.25" customHeight="1" thickBot="1" x14ac:dyDescent="0.25">
      <c r="A14" s="951" t="s">
        <v>1027</v>
      </c>
      <c r="B14" s="533" t="s">
        <v>9</v>
      </c>
      <c r="C14" s="249">
        <v>7002</v>
      </c>
      <c r="D14" s="249">
        <v>8661</v>
      </c>
      <c r="E14" s="249">
        <v>5066</v>
      </c>
      <c r="F14" s="249">
        <v>17378</v>
      </c>
      <c r="G14" s="278">
        <f t="shared" si="0"/>
        <v>12068</v>
      </c>
      <c r="H14" s="278">
        <f t="shared" si="0"/>
        <v>26039</v>
      </c>
      <c r="I14" s="531" t="s">
        <v>465</v>
      </c>
      <c r="J14" s="952" t="s">
        <v>1030</v>
      </c>
    </row>
    <row r="15" spans="1:248" ht="29.25" customHeight="1" thickBot="1" x14ac:dyDescent="0.25">
      <c r="A15" s="951"/>
      <c r="B15" s="533" t="s">
        <v>464</v>
      </c>
      <c r="C15" s="249">
        <v>8115</v>
      </c>
      <c r="D15" s="249">
        <v>8426</v>
      </c>
      <c r="E15" s="249">
        <v>3527</v>
      </c>
      <c r="F15" s="249">
        <v>16052</v>
      </c>
      <c r="G15" s="278">
        <f t="shared" si="0"/>
        <v>11642</v>
      </c>
      <c r="H15" s="278">
        <f t="shared" si="0"/>
        <v>24478</v>
      </c>
      <c r="I15" s="531" t="s">
        <v>466</v>
      </c>
      <c r="J15" s="952"/>
    </row>
    <row r="16" spans="1:248" ht="29.25" customHeight="1" thickBot="1" x14ac:dyDescent="0.25">
      <c r="A16" s="953" t="s">
        <v>1028</v>
      </c>
      <c r="B16" s="536" t="s">
        <v>9</v>
      </c>
      <c r="C16" s="247">
        <v>7415</v>
      </c>
      <c r="D16" s="247">
        <v>7877</v>
      </c>
      <c r="E16" s="247">
        <v>4187</v>
      </c>
      <c r="F16" s="247">
        <v>12146</v>
      </c>
      <c r="G16" s="248">
        <f t="shared" si="0"/>
        <v>11602</v>
      </c>
      <c r="H16" s="248">
        <f t="shared" si="0"/>
        <v>20023</v>
      </c>
      <c r="I16" s="534" t="s">
        <v>465</v>
      </c>
      <c r="J16" s="955" t="s">
        <v>1033</v>
      </c>
    </row>
    <row r="17" spans="1:16" ht="29.25" customHeight="1" x14ac:dyDescent="0.2">
      <c r="A17" s="954"/>
      <c r="B17" s="538" t="s">
        <v>464</v>
      </c>
      <c r="C17" s="270">
        <v>8578</v>
      </c>
      <c r="D17" s="270">
        <v>7628</v>
      </c>
      <c r="E17" s="270">
        <v>2526</v>
      </c>
      <c r="F17" s="270">
        <v>11187</v>
      </c>
      <c r="G17" s="293">
        <f t="shared" si="0"/>
        <v>11104</v>
      </c>
      <c r="H17" s="293">
        <f t="shared" si="0"/>
        <v>18815</v>
      </c>
      <c r="I17" s="539" t="s">
        <v>466</v>
      </c>
      <c r="J17" s="956"/>
    </row>
    <row r="18" spans="1:16" ht="20.100000000000001" customHeight="1" thickBot="1" x14ac:dyDescent="0.25">
      <c r="A18" s="928" t="s">
        <v>7</v>
      </c>
      <c r="B18" s="548" t="s">
        <v>9</v>
      </c>
      <c r="C18" s="294">
        <f t="shared" ref="C18:H19" si="1">SUM(C10+C12+C14+C16)</f>
        <v>29612</v>
      </c>
      <c r="D18" s="294">
        <f t="shared" si="1"/>
        <v>33990</v>
      </c>
      <c r="E18" s="294">
        <f t="shared" si="1"/>
        <v>27824</v>
      </c>
      <c r="F18" s="294">
        <f t="shared" si="1"/>
        <v>93937</v>
      </c>
      <c r="G18" s="294">
        <f t="shared" si="1"/>
        <v>57436</v>
      </c>
      <c r="H18" s="294">
        <f t="shared" si="1"/>
        <v>127927</v>
      </c>
      <c r="I18" s="547" t="s">
        <v>465</v>
      </c>
      <c r="J18" s="972" t="s">
        <v>8</v>
      </c>
    </row>
    <row r="19" spans="1:16" ht="20.100000000000001" customHeight="1" thickBot="1" x14ac:dyDescent="0.25">
      <c r="A19" s="889"/>
      <c r="B19" s="533" t="s">
        <v>464</v>
      </c>
      <c r="C19" s="280">
        <f t="shared" si="1"/>
        <v>34310</v>
      </c>
      <c r="D19" s="280">
        <f t="shared" si="1"/>
        <v>34266</v>
      </c>
      <c r="E19" s="280">
        <f t="shared" si="1"/>
        <v>20888</v>
      </c>
      <c r="F19" s="280">
        <f t="shared" si="1"/>
        <v>87520</v>
      </c>
      <c r="G19" s="280">
        <f t="shared" si="1"/>
        <v>55198</v>
      </c>
      <c r="H19" s="280">
        <f t="shared" si="1"/>
        <v>121786</v>
      </c>
      <c r="I19" s="531" t="s">
        <v>466</v>
      </c>
      <c r="J19" s="973"/>
    </row>
    <row r="20" spans="1:16" ht="20.100000000000001" customHeight="1" x14ac:dyDescent="0.2">
      <c r="A20" s="971"/>
      <c r="B20" s="555" t="s">
        <v>7</v>
      </c>
      <c r="C20" s="281">
        <f t="shared" ref="C20:H20" si="2">C18+C19</f>
        <v>63922</v>
      </c>
      <c r="D20" s="281">
        <f t="shared" si="2"/>
        <v>68256</v>
      </c>
      <c r="E20" s="281">
        <f t="shared" si="2"/>
        <v>48712</v>
      </c>
      <c r="F20" s="281">
        <f t="shared" si="2"/>
        <v>181457</v>
      </c>
      <c r="G20" s="281">
        <f t="shared" si="2"/>
        <v>112634</v>
      </c>
      <c r="H20" s="281">
        <f t="shared" si="2"/>
        <v>249713</v>
      </c>
      <c r="I20" s="560" t="s">
        <v>8</v>
      </c>
      <c r="J20" s="974"/>
    </row>
    <row r="21" spans="1:16" ht="12.75" x14ac:dyDescent="0.2">
      <c r="A21" s="968" t="s">
        <v>645</v>
      </c>
      <c r="B21" s="968"/>
      <c r="C21" s="291"/>
      <c r="D21" s="291"/>
      <c r="E21" s="291"/>
      <c r="F21" s="291"/>
      <c r="G21" s="291"/>
      <c r="H21" s="882" t="s">
        <v>1207</v>
      </c>
      <c r="I21" s="882"/>
      <c r="J21" s="882"/>
      <c r="P21" s="127"/>
    </row>
    <row r="22" spans="1:16" x14ac:dyDescent="0.2">
      <c r="A22" s="968" t="s">
        <v>646</v>
      </c>
      <c r="B22" s="968"/>
      <c r="C22" s="159"/>
      <c r="D22" s="159"/>
      <c r="E22" s="159"/>
      <c r="F22" s="45"/>
      <c r="G22" s="45"/>
      <c r="H22" s="237"/>
      <c r="I22" s="882" t="s">
        <v>1202</v>
      </c>
      <c r="J22" s="882"/>
      <c r="P22" s="127"/>
    </row>
    <row r="23" spans="1:16" x14ac:dyDescent="0.2">
      <c r="A23" s="968" t="s">
        <v>1032</v>
      </c>
      <c r="B23" s="968"/>
      <c r="H23" s="237"/>
      <c r="I23" s="546"/>
      <c r="J23" s="546" t="s">
        <v>1208</v>
      </c>
      <c r="M23" s="970"/>
      <c r="N23" s="970"/>
      <c r="O23" s="44"/>
      <c r="P23" s="44"/>
    </row>
    <row r="24" spans="1:16" ht="12.75" x14ac:dyDescent="0.2">
      <c r="A24" s="968" t="s">
        <v>977</v>
      </c>
      <c r="B24" s="968"/>
      <c r="H24" s="882" t="s">
        <v>1203</v>
      </c>
      <c r="I24" s="882"/>
      <c r="J24" s="882"/>
      <c r="M24" s="969"/>
      <c r="N24" s="969"/>
      <c r="O24" s="42"/>
      <c r="P24" s="42"/>
    </row>
    <row r="25" spans="1:16" ht="13.5" customHeight="1" x14ac:dyDescent="0.2">
      <c r="A25" s="43" t="s">
        <v>1186</v>
      </c>
      <c r="C25" s="160"/>
      <c r="D25" s="160"/>
      <c r="E25" s="160"/>
      <c r="G25" s="160"/>
      <c r="H25" s="43"/>
      <c r="I25" s="529"/>
      <c r="L25" s="44"/>
      <c r="M25" s="969"/>
      <c r="N25" s="969"/>
      <c r="O25" s="42"/>
      <c r="P25" s="42"/>
    </row>
    <row r="26" spans="1:16" ht="45" customHeight="1" x14ac:dyDescent="0.2">
      <c r="B26" s="130"/>
      <c r="C26" s="208" t="s">
        <v>407</v>
      </c>
      <c r="D26" s="131"/>
      <c r="E26" s="42" t="s">
        <v>169</v>
      </c>
      <c r="J26" s="42"/>
      <c r="K26" s="42"/>
      <c r="L26" s="42"/>
      <c r="M26" s="42"/>
    </row>
    <row r="27" spans="1:16" ht="45" customHeight="1" x14ac:dyDescent="0.2">
      <c r="B27" s="130"/>
      <c r="C27" s="208" t="s">
        <v>123</v>
      </c>
      <c r="D27" s="208" t="s">
        <v>124</v>
      </c>
      <c r="E27" s="160" t="s">
        <v>123</v>
      </c>
      <c r="F27" s="160" t="s">
        <v>124</v>
      </c>
      <c r="H27" s="43"/>
      <c r="J27" s="42"/>
      <c r="K27" s="42"/>
      <c r="L27" s="42"/>
      <c r="M27" s="42"/>
      <c r="N27" s="42"/>
    </row>
    <row r="28" spans="1:16" x14ac:dyDescent="0.2">
      <c r="B28" s="57" t="s">
        <v>329</v>
      </c>
      <c r="C28" s="131">
        <f>C18</f>
        <v>29612</v>
      </c>
      <c r="D28" s="131">
        <f t="shared" ref="D28:F29" si="3">D18</f>
        <v>33990</v>
      </c>
      <c r="E28" s="131">
        <f t="shared" si="3"/>
        <v>27824</v>
      </c>
      <c r="F28" s="131">
        <f t="shared" si="3"/>
        <v>93937</v>
      </c>
      <c r="H28" s="43"/>
      <c r="J28" s="42"/>
      <c r="K28" s="42"/>
      <c r="L28" s="42"/>
      <c r="M28" s="42"/>
      <c r="N28" s="42"/>
    </row>
    <row r="29" spans="1:16" x14ac:dyDescent="0.2">
      <c r="B29" s="39" t="s">
        <v>437</v>
      </c>
      <c r="C29" s="131">
        <f>C19</f>
        <v>34310</v>
      </c>
      <c r="D29" s="131">
        <f t="shared" si="3"/>
        <v>34266</v>
      </c>
      <c r="E29" s="131">
        <f t="shared" si="3"/>
        <v>20888</v>
      </c>
      <c r="F29" s="131">
        <f t="shared" si="3"/>
        <v>87520</v>
      </c>
      <c r="H29" s="43"/>
      <c r="J29" s="42"/>
      <c r="K29" s="42"/>
      <c r="L29" s="42"/>
      <c r="M29" s="42"/>
      <c r="N29" s="42"/>
    </row>
    <row r="30" spans="1:16" x14ac:dyDescent="0.2">
      <c r="H30" s="43"/>
      <c r="J30" s="42"/>
      <c r="K30" s="42"/>
      <c r="L30" s="42"/>
      <c r="M30" s="42"/>
      <c r="N30" s="42"/>
    </row>
    <row r="31" spans="1:16" x14ac:dyDescent="0.2">
      <c r="A31" s="43" t="s">
        <v>1187</v>
      </c>
      <c r="H31" s="43"/>
      <c r="J31" s="42"/>
      <c r="K31" s="42"/>
      <c r="L31" s="42"/>
      <c r="M31" s="42"/>
      <c r="N31" s="42"/>
    </row>
    <row r="32" spans="1:16" ht="51" customHeight="1" x14ac:dyDescent="0.2">
      <c r="C32" s="969" t="s">
        <v>1034</v>
      </c>
      <c r="D32" s="969"/>
      <c r="E32" s="969" t="s">
        <v>897</v>
      </c>
      <c r="F32" s="969"/>
      <c r="G32" s="969" t="s">
        <v>439</v>
      </c>
      <c r="H32" s="969"/>
      <c r="I32" s="969" t="s">
        <v>343</v>
      </c>
      <c r="J32" s="969"/>
      <c r="K32" s="550"/>
      <c r="L32" s="783"/>
      <c r="M32" s="783"/>
      <c r="N32" s="42"/>
    </row>
    <row r="33" spans="2:14" ht="25.5" x14ac:dyDescent="0.2">
      <c r="C33" s="160" t="s">
        <v>123</v>
      </c>
      <c r="D33" s="160" t="s">
        <v>124</v>
      </c>
      <c r="E33" s="160" t="s">
        <v>123</v>
      </c>
      <c r="F33" s="160" t="s">
        <v>124</v>
      </c>
      <c r="G33" s="160" t="s">
        <v>123</v>
      </c>
      <c r="H33" s="160" t="s">
        <v>124</v>
      </c>
      <c r="I33" s="160" t="s">
        <v>123</v>
      </c>
      <c r="J33" s="160" t="s">
        <v>124</v>
      </c>
      <c r="K33" s="44"/>
      <c r="L33" s="44"/>
      <c r="M33" s="44"/>
      <c r="N33" s="42"/>
    </row>
    <row r="34" spans="2:14" x14ac:dyDescent="0.2">
      <c r="B34" s="39" t="s">
        <v>329</v>
      </c>
      <c r="C34" s="131">
        <f>G10</f>
        <v>9483</v>
      </c>
      <c r="D34" s="131">
        <f>H10</f>
        <v>18746</v>
      </c>
      <c r="E34" s="131">
        <f>G12</f>
        <v>24283</v>
      </c>
      <c r="F34" s="131">
        <f>H12</f>
        <v>63119</v>
      </c>
      <c r="G34" s="131">
        <f>G14</f>
        <v>12068</v>
      </c>
      <c r="H34" s="131">
        <f>H14</f>
        <v>26039</v>
      </c>
      <c r="I34" s="131">
        <f>G16</f>
        <v>11602</v>
      </c>
      <c r="J34" s="131">
        <f>H16</f>
        <v>20023</v>
      </c>
      <c r="K34" s="42"/>
      <c r="L34" s="42"/>
      <c r="M34" s="42"/>
      <c r="N34" s="42"/>
    </row>
    <row r="35" spans="2:14" x14ac:dyDescent="0.2">
      <c r="B35" s="39" t="s">
        <v>437</v>
      </c>
      <c r="C35" s="131">
        <f>G11</f>
        <v>9161</v>
      </c>
      <c r="D35" s="131">
        <f>H11</f>
        <v>17623</v>
      </c>
      <c r="E35" s="131">
        <f>G13</f>
        <v>23291</v>
      </c>
      <c r="F35" s="131">
        <f>H13</f>
        <v>60870</v>
      </c>
      <c r="G35" s="131">
        <f>G15</f>
        <v>11642</v>
      </c>
      <c r="H35" s="131">
        <f>H15</f>
        <v>24478</v>
      </c>
      <c r="I35" s="131">
        <f>G17</f>
        <v>11104</v>
      </c>
      <c r="J35" s="131">
        <f>H17</f>
        <v>18815</v>
      </c>
      <c r="K35" s="42"/>
      <c r="L35" s="42"/>
      <c r="M35" s="42"/>
      <c r="N35" s="42"/>
    </row>
  </sheetData>
  <mergeCells count="72">
    <mergeCell ref="C32:D32"/>
    <mergeCell ref="E32:F32"/>
    <mergeCell ref="G32:H32"/>
    <mergeCell ref="I32:J32"/>
    <mergeCell ref="A24:B24"/>
    <mergeCell ref="H24:J24"/>
    <mergeCell ref="H21:J21"/>
    <mergeCell ref="A21:B21"/>
    <mergeCell ref="A23:B23"/>
    <mergeCell ref="A22:B22"/>
    <mergeCell ref="I22:J22"/>
    <mergeCell ref="M23:N23"/>
    <mergeCell ref="M24:N24"/>
    <mergeCell ref="M25:N25"/>
    <mergeCell ref="AW4:BJ4"/>
    <mergeCell ref="BK4:BX4"/>
    <mergeCell ref="K4:T4"/>
    <mergeCell ref="BY4:CL4"/>
    <mergeCell ref="EQ4:FD4"/>
    <mergeCell ref="CM4:CZ4"/>
    <mergeCell ref="AI4:AV4"/>
    <mergeCell ref="J12:J13"/>
    <mergeCell ref="U4:AH4"/>
    <mergeCell ref="IK2:IN2"/>
    <mergeCell ref="DA4:DN4"/>
    <mergeCell ref="IK4:IN4"/>
    <mergeCell ref="FE4:FR4"/>
    <mergeCell ref="FS4:GF4"/>
    <mergeCell ref="GG4:GT4"/>
    <mergeCell ref="GU4:HH4"/>
    <mergeCell ref="DA2:DN2"/>
    <mergeCell ref="DO4:EB4"/>
    <mergeCell ref="EC4:EP4"/>
    <mergeCell ref="HW4:IJ4"/>
    <mergeCell ref="HI4:HV4"/>
    <mergeCell ref="HW2:IJ2"/>
    <mergeCell ref="EC2:EP2"/>
    <mergeCell ref="EQ2:FD2"/>
    <mergeCell ref="FE2:FR2"/>
    <mergeCell ref="FS2:GF2"/>
    <mergeCell ref="HI2:HV2"/>
    <mergeCell ref="GG2:GT2"/>
    <mergeCell ref="GU2:HH2"/>
    <mergeCell ref="DO2:EB2"/>
    <mergeCell ref="CM2:CZ2"/>
    <mergeCell ref="U2:AH2"/>
    <mergeCell ref="K2:T2"/>
    <mergeCell ref="AI2:AV2"/>
    <mergeCell ref="AW2:BJ2"/>
    <mergeCell ref="BK2:BX2"/>
    <mergeCell ref="BY2:CL2"/>
    <mergeCell ref="A1:J1"/>
    <mergeCell ref="A2:J2"/>
    <mergeCell ref="C6:D6"/>
    <mergeCell ref="A10:A11"/>
    <mergeCell ref="A6:B9"/>
    <mergeCell ref="E7:F7"/>
    <mergeCell ref="A3:J3"/>
    <mergeCell ref="G7:H7"/>
    <mergeCell ref="A4:J4"/>
    <mergeCell ref="A18:A20"/>
    <mergeCell ref="A14:A15"/>
    <mergeCell ref="J18:J20"/>
    <mergeCell ref="A12:A13"/>
    <mergeCell ref="C7:D7"/>
    <mergeCell ref="J10:J11"/>
    <mergeCell ref="I6:J9"/>
    <mergeCell ref="E6:F6"/>
    <mergeCell ref="G6:H6"/>
    <mergeCell ref="J14:J15"/>
    <mergeCell ref="J16:J17"/>
    <mergeCell ref="A16:A17"/>
  </mergeCells>
  <printOptions horizontalCentered="1" verticalCentered="1"/>
  <pageMargins left="0" right="0" top="0" bottom="0"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37"/>
  <sheetViews>
    <sheetView rightToLeft="1" view="pageBreakPreview" zoomScaleNormal="100" zoomScaleSheetLayoutView="100" workbookViewId="0">
      <selection activeCell="C40" sqref="C40"/>
    </sheetView>
  </sheetViews>
  <sheetFormatPr defaultRowHeight="12.75" x14ac:dyDescent="0.2"/>
  <cols>
    <col min="1" max="1" width="15.42578125" customWidth="1"/>
    <col min="2" max="2" width="11.7109375" customWidth="1"/>
    <col min="3" max="8" width="8.5703125" customWidth="1"/>
    <col min="9" max="9" width="8.7109375" customWidth="1"/>
    <col min="10" max="10" width="8.5703125" customWidth="1"/>
    <col min="11" max="11" width="9.5703125" customWidth="1"/>
    <col min="12" max="12" width="10.140625" customWidth="1"/>
    <col min="13" max="13" width="10.42578125" customWidth="1"/>
    <col min="14" max="14" width="11.42578125" customWidth="1"/>
    <col min="15" max="15" width="15.42578125" customWidth="1"/>
  </cols>
  <sheetData>
    <row r="1" spans="1:17" ht="20.25" x14ac:dyDescent="0.3">
      <c r="A1" s="992" t="s">
        <v>648</v>
      </c>
      <c r="B1" s="992"/>
      <c r="C1" s="992"/>
      <c r="D1" s="992"/>
      <c r="E1" s="992"/>
      <c r="F1" s="992"/>
      <c r="G1" s="992"/>
      <c r="H1" s="992"/>
      <c r="I1" s="992"/>
      <c r="J1" s="992"/>
      <c r="K1" s="992"/>
      <c r="L1" s="992"/>
      <c r="M1" s="992"/>
      <c r="N1" s="992"/>
      <c r="O1" s="992"/>
    </row>
    <row r="2" spans="1:17" ht="20.25" x14ac:dyDescent="0.2">
      <c r="A2" s="993" t="s">
        <v>1334</v>
      </c>
      <c r="B2" s="993"/>
      <c r="C2" s="993"/>
      <c r="D2" s="993"/>
      <c r="E2" s="993"/>
      <c r="F2" s="993"/>
      <c r="G2" s="993"/>
      <c r="H2" s="993"/>
      <c r="I2" s="993"/>
      <c r="J2" s="993"/>
      <c r="K2" s="993"/>
      <c r="L2" s="993"/>
      <c r="M2" s="993"/>
      <c r="N2" s="993"/>
      <c r="O2" s="993"/>
    </row>
    <row r="3" spans="1:17" ht="20.25" customHeight="1" x14ac:dyDescent="0.2">
      <c r="A3" s="985" t="s">
        <v>649</v>
      </c>
      <c r="B3" s="985"/>
      <c r="C3" s="985"/>
      <c r="D3" s="985"/>
      <c r="E3" s="985"/>
      <c r="F3" s="985"/>
      <c r="G3" s="985"/>
      <c r="H3" s="985"/>
      <c r="I3" s="985"/>
      <c r="J3" s="985"/>
      <c r="K3" s="985"/>
      <c r="L3" s="985"/>
      <c r="M3" s="985"/>
      <c r="N3" s="985"/>
      <c r="O3" s="985"/>
    </row>
    <row r="4" spans="1:17" ht="15.75" x14ac:dyDescent="0.2">
      <c r="A4" s="986" t="s">
        <v>1331</v>
      </c>
      <c r="B4" s="986"/>
      <c r="C4" s="986"/>
      <c r="D4" s="986"/>
      <c r="E4" s="986"/>
      <c r="F4" s="986"/>
      <c r="G4" s="986"/>
      <c r="H4" s="986"/>
      <c r="I4" s="986"/>
      <c r="J4" s="986"/>
      <c r="K4" s="986"/>
      <c r="L4" s="986"/>
      <c r="M4" s="986"/>
      <c r="N4" s="986"/>
      <c r="O4" s="986"/>
    </row>
    <row r="5" spans="1:17" ht="15.75" x14ac:dyDescent="0.2">
      <c r="A5" s="217" t="s">
        <v>471</v>
      </c>
      <c r="B5" s="218"/>
      <c r="C5" s="218"/>
      <c r="D5" s="218"/>
      <c r="E5" s="218"/>
      <c r="F5" s="218"/>
      <c r="G5" s="218"/>
      <c r="H5" s="218"/>
      <c r="I5" s="219"/>
      <c r="J5" s="220"/>
      <c r="K5" s="220"/>
      <c r="L5" s="220"/>
      <c r="M5" s="220"/>
      <c r="N5" s="221"/>
      <c r="O5" s="222" t="s">
        <v>472</v>
      </c>
    </row>
    <row r="6" spans="1:17" ht="17.25" customHeight="1" x14ac:dyDescent="0.25">
      <c r="A6" s="995" t="s">
        <v>656</v>
      </c>
      <c r="B6" s="995" t="s">
        <v>657</v>
      </c>
      <c r="C6" s="967" t="s">
        <v>406</v>
      </c>
      <c r="D6" s="967"/>
      <c r="E6" s="967"/>
      <c r="F6" s="967"/>
      <c r="G6" s="965" t="s">
        <v>915</v>
      </c>
      <c r="H6" s="987"/>
      <c r="I6" s="987"/>
      <c r="J6" s="966"/>
      <c r="K6" s="1004" t="s">
        <v>7</v>
      </c>
      <c r="L6" s="1004"/>
      <c r="M6" s="1006" t="s">
        <v>338</v>
      </c>
      <c r="N6" s="998" t="s">
        <v>395</v>
      </c>
      <c r="O6" s="1000" t="s">
        <v>658</v>
      </c>
    </row>
    <row r="7" spans="1:17" ht="17.25" customHeight="1" x14ac:dyDescent="0.2">
      <c r="A7" s="996"/>
      <c r="B7" s="996"/>
      <c r="C7" s="994" t="s">
        <v>895</v>
      </c>
      <c r="D7" s="994"/>
      <c r="E7" s="994"/>
      <c r="F7" s="994"/>
      <c r="G7" s="994" t="s">
        <v>644</v>
      </c>
      <c r="H7" s="994"/>
      <c r="I7" s="994"/>
      <c r="J7" s="994"/>
      <c r="K7" s="1005"/>
      <c r="L7" s="1005"/>
      <c r="M7" s="1007"/>
      <c r="N7" s="999"/>
      <c r="O7" s="1001"/>
    </row>
    <row r="8" spans="1:17" ht="12.75" customHeight="1" x14ac:dyDescent="0.2">
      <c r="A8" s="996"/>
      <c r="B8" s="996"/>
      <c r="C8" s="984" t="s">
        <v>817</v>
      </c>
      <c r="D8" s="984"/>
      <c r="E8" s="984" t="s">
        <v>820</v>
      </c>
      <c r="F8" s="984"/>
      <c r="G8" s="984" t="s">
        <v>817</v>
      </c>
      <c r="H8" s="984"/>
      <c r="I8" s="984" t="s">
        <v>820</v>
      </c>
      <c r="J8" s="984"/>
      <c r="K8" s="1003" t="s">
        <v>8</v>
      </c>
      <c r="L8" s="1003"/>
      <c r="M8" s="1007"/>
      <c r="N8" s="999"/>
      <c r="O8" s="1001"/>
    </row>
    <row r="9" spans="1:17" ht="12.75" customHeight="1" x14ac:dyDescent="0.2">
      <c r="A9" s="996"/>
      <c r="B9" s="996"/>
      <c r="C9" s="988" t="s">
        <v>87</v>
      </c>
      <c r="D9" s="988"/>
      <c r="E9" s="988" t="s">
        <v>821</v>
      </c>
      <c r="F9" s="988"/>
      <c r="G9" s="988" t="s">
        <v>87</v>
      </c>
      <c r="H9" s="988"/>
      <c r="I9" s="988" t="s">
        <v>821</v>
      </c>
      <c r="J9" s="988"/>
      <c r="K9" s="1003"/>
      <c r="L9" s="1003"/>
      <c r="M9" s="1007"/>
      <c r="N9" s="999"/>
      <c r="O9" s="1001"/>
    </row>
    <row r="10" spans="1:17" ht="26.25" customHeight="1" x14ac:dyDescent="0.2">
      <c r="A10" s="997"/>
      <c r="B10" s="997"/>
      <c r="C10" s="558" t="s">
        <v>549</v>
      </c>
      <c r="D10" s="558" t="s">
        <v>550</v>
      </c>
      <c r="E10" s="558" t="s">
        <v>549</v>
      </c>
      <c r="F10" s="558" t="s">
        <v>550</v>
      </c>
      <c r="G10" s="558" t="s">
        <v>549</v>
      </c>
      <c r="H10" s="558" t="s">
        <v>550</v>
      </c>
      <c r="I10" s="558" t="s">
        <v>549</v>
      </c>
      <c r="J10" s="558" t="s">
        <v>550</v>
      </c>
      <c r="K10" s="295" t="s">
        <v>549</v>
      </c>
      <c r="L10" s="295" t="s">
        <v>550</v>
      </c>
      <c r="M10" s="1008"/>
      <c r="N10" s="976"/>
      <c r="O10" s="1002"/>
    </row>
    <row r="11" spans="1:17" s="39" customFormat="1" ht="15.75" customHeight="1" x14ac:dyDescent="0.2">
      <c r="A11" s="690" t="s">
        <v>647</v>
      </c>
      <c r="B11" s="690" t="s">
        <v>7</v>
      </c>
      <c r="C11" s="691">
        <v>3170</v>
      </c>
      <c r="D11" s="691">
        <v>3678</v>
      </c>
      <c r="E11" s="691">
        <v>564</v>
      </c>
      <c r="F11" s="691">
        <v>558</v>
      </c>
      <c r="G11" s="691">
        <v>6313</v>
      </c>
      <c r="H11" s="691">
        <v>5483</v>
      </c>
      <c r="I11" s="691">
        <v>18182</v>
      </c>
      <c r="J11" s="691">
        <v>17065</v>
      </c>
      <c r="K11" s="692">
        <f>C11+E11+G11+I11</f>
        <v>28229</v>
      </c>
      <c r="L11" s="692">
        <f>D11+F11+H11+J11</f>
        <v>26784</v>
      </c>
      <c r="M11" s="692">
        <f t="shared" ref="M11:M33" si="0">SUM(K11:L11)</f>
        <v>55013</v>
      </c>
      <c r="N11" s="693" t="s">
        <v>8</v>
      </c>
      <c r="O11" s="694" t="s">
        <v>643</v>
      </c>
    </row>
    <row r="12" spans="1:17" ht="15.75" customHeight="1" thickBot="1" x14ac:dyDescent="0.25">
      <c r="A12" s="979" t="s">
        <v>819</v>
      </c>
      <c r="B12" s="695" t="s">
        <v>10</v>
      </c>
      <c r="C12" s="696">
        <v>1881</v>
      </c>
      <c r="D12" s="696">
        <v>2158</v>
      </c>
      <c r="E12" s="696">
        <v>2748</v>
      </c>
      <c r="F12" s="696">
        <v>2861</v>
      </c>
      <c r="G12" s="696">
        <v>2217</v>
      </c>
      <c r="H12" s="696">
        <v>1821</v>
      </c>
      <c r="I12" s="696">
        <v>8413</v>
      </c>
      <c r="J12" s="696">
        <v>7912</v>
      </c>
      <c r="K12" s="697">
        <f>SUM(C12+E12+G12+I12)</f>
        <v>15259</v>
      </c>
      <c r="L12" s="697">
        <f>SUM(D12+F12+H12+J12)</f>
        <v>14752</v>
      </c>
      <c r="M12" s="697">
        <f t="shared" si="0"/>
        <v>30011</v>
      </c>
      <c r="N12" s="698" t="s">
        <v>379</v>
      </c>
      <c r="O12" s="982" t="s">
        <v>267</v>
      </c>
      <c r="P12" s="111"/>
      <c r="Q12" s="111"/>
    </row>
    <row r="13" spans="1:17" ht="15.75" customHeight="1" thickBot="1" x14ac:dyDescent="0.25">
      <c r="A13" s="980"/>
      <c r="B13" s="324" t="s">
        <v>11</v>
      </c>
      <c r="C13" s="249">
        <v>1971</v>
      </c>
      <c r="D13" s="249">
        <v>2276</v>
      </c>
      <c r="E13" s="249">
        <v>2908</v>
      </c>
      <c r="F13" s="249">
        <v>2964</v>
      </c>
      <c r="G13" s="249">
        <v>2251</v>
      </c>
      <c r="H13" s="249">
        <v>1761</v>
      </c>
      <c r="I13" s="249">
        <v>8159</v>
      </c>
      <c r="J13" s="249">
        <v>7621</v>
      </c>
      <c r="K13" s="278">
        <f>C13+E13+G13+I13</f>
        <v>15289</v>
      </c>
      <c r="L13" s="278">
        <f>D13+F13+H13+J13</f>
        <v>14622</v>
      </c>
      <c r="M13" s="278">
        <f t="shared" si="0"/>
        <v>29911</v>
      </c>
      <c r="N13" s="353" t="s">
        <v>383</v>
      </c>
      <c r="O13" s="894"/>
      <c r="P13" s="111"/>
      <c r="Q13" s="111"/>
    </row>
    <row r="14" spans="1:17" ht="15.75" customHeight="1" thickBot="1" x14ac:dyDescent="0.25">
      <c r="A14" s="980"/>
      <c r="B14" s="326" t="s">
        <v>12</v>
      </c>
      <c r="C14" s="247">
        <v>2025</v>
      </c>
      <c r="D14" s="247">
        <v>2261</v>
      </c>
      <c r="E14" s="247">
        <v>2739</v>
      </c>
      <c r="F14" s="247">
        <v>2931</v>
      </c>
      <c r="G14" s="247">
        <v>2089</v>
      </c>
      <c r="H14" s="247">
        <v>1639</v>
      </c>
      <c r="I14" s="247">
        <v>7901</v>
      </c>
      <c r="J14" s="247">
        <v>7394</v>
      </c>
      <c r="K14" s="248">
        <f>SUM(C14+E14+G14+I14)</f>
        <v>14754</v>
      </c>
      <c r="L14" s="248">
        <f>SUM(D14+F14+H14+J14)</f>
        <v>14225</v>
      </c>
      <c r="M14" s="248">
        <f t="shared" si="0"/>
        <v>28979</v>
      </c>
      <c r="N14" s="364" t="s">
        <v>376</v>
      </c>
      <c r="O14" s="894"/>
      <c r="P14" s="111"/>
      <c r="Q14" s="111"/>
    </row>
    <row r="15" spans="1:17" ht="15.75" customHeight="1" thickBot="1" x14ac:dyDescent="0.25">
      <c r="A15" s="980"/>
      <c r="B15" s="324" t="s">
        <v>389</v>
      </c>
      <c r="C15" s="249">
        <v>2014</v>
      </c>
      <c r="D15" s="249">
        <v>2435</v>
      </c>
      <c r="E15" s="249">
        <v>2853</v>
      </c>
      <c r="F15" s="249">
        <v>2955</v>
      </c>
      <c r="G15" s="249">
        <v>2009</v>
      </c>
      <c r="H15" s="249">
        <v>1412</v>
      </c>
      <c r="I15" s="249">
        <v>7595</v>
      </c>
      <c r="J15" s="249">
        <v>7073</v>
      </c>
      <c r="K15" s="278">
        <f>C15+E15+G15+I15</f>
        <v>14471</v>
      </c>
      <c r="L15" s="278">
        <f>D15+F15+H15+J15</f>
        <v>13875</v>
      </c>
      <c r="M15" s="278">
        <f t="shared" si="0"/>
        <v>28346</v>
      </c>
      <c r="N15" s="353" t="s">
        <v>388</v>
      </c>
      <c r="O15" s="894"/>
      <c r="P15" s="111"/>
      <c r="Q15" s="111"/>
    </row>
    <row r="16" spans="1:17" ht="15.75" customHeight="1" thickBot="1" x14ac:dyDescent="0.25">
      <c r="A16" s="980"/>
      <c r="B16" s="326" t="s">
        <v>387</v>
      </c>
      <c r="C16" s="247">
        <v>2053</v>
      </c>
      <c r="D16" s="247">
        <v>2465</v>
      </c>
      <c r="E16" s="247">
        <v>2861</v>
      </c>
      <c r="F16" s="247">
        <v>3074</v>
      </c>
      <c r="G16" s="247">
        <v>1889</v>
      </c>
      <c r="H16" s="247">
        <v>1400</v>
      </c>
      <c r="I16" s="247">
        <v>7177</v>
      </c>
      <c r="J16" s="247">
        <v>6846</v>
      </c>
      <c r="K16" s="248">
        <f>SUM(C16+E16+G16+I16)</f>
        <v>13980</v>
      </c>
      <c r="L16" s="248">
        <f>SUM(D16+F16+H16+J16)</f>
        <v>13785</v>
      </c>
      <c r="M16" s="248">
        <f t="shared" si="0"/>
        <v>27765</v>
      </c>
      <c r="N16" s="364" t="s">
        <v>386</v>
      </c>
      <c r="O16" s="894"/>
      <c r="P16" s="111"/>
      <c r="Q16" s="111"/>
    </row>
    <row r="17" spans="1:17" ht="15.75" customHeight="1" thickBot="1" x14ac:dyDescent="0.25">
      <c r="A17" s="980"/>
      <c r="B17" s="355" t="s">
        <v>385</v>
      </c>
      <c r="C17" s="304">
        <v>2081</v>
      </c>
      <c r="D17" s="304">
        <v>2344</v>
      </c>
      <c r="E17" s="304">
        <v>2779</v>
      </c>
      <c r="F17" s="304">
        <v>2869</v>
      </c>
      <c r="G17" s="304">
        <v>1803</v>
      </c>
      <c r="H17" s="304">
        <v>1319</v>
      </c>
      <c r="I17" s="304">
        <v>6986</v>
      </c>
      <c r="J17" s="304">
        <v>6370</v>
      </c>
      <c r="K17" s="298">
        <f t="shared" ref="K17:L23" si="1">C17+E17+G17+I17</f>
        <v>13649</v>
      </c>
      <c r="L17" s="298">
        <f t="shared" si="1"/>
        <v>12902</v>
      </c>
      <c r="M17" s="298">
        <f t="shared" si="0"/>
        <v>26551</v>
      </c>
      <c r="N17" s="356" t="s">
        <v>384</v>
      </c>
      <c r="O17" s="894"/>
      <c r="P17" s="111"/>
      <c r="Q17" s="111"/>
    </row>
    <row r="18" spans="1:17" ht="15.75" customHeight="1" x14ac:dyDescent="0.2">
      <c r="A18" s="981"/>
      <c r="B18" s="699" t="s">
        <v>7</v>
      </c>
      <c r="C18" s="700">
        <f>SUM(C12:C17)</f>
        <v>12025</v>
      </c>
      <c r="D18" s="700">
        <f t="shared" ref="D18:M18" si="2">SUM(D12:D17)</f>
        <v>13939</v>
      </c>
      <c r="E18" s="700">
        <f t="shared" si="2"/>
        <v>16888</v>
      </c>
      <c r="F18" s="700">
        <f t="shared" si="2"/>
        <v>17654</v>
      </c>
      <c r="G18" s="700">
        <f t="shared" si="2"/>
        <v>12258</v>
      </c>
      <c r="H18" s="700">
        <f t="shared" si="2"/>
        <v>9352</v>
      </c>
      <c r="I18" s="700">
        <f t="shared" si="2"/>
        <v>46231</v>
      </c>
      <c r="J18" s="700">
        <f t="shared" si="2"/>
        <v>43216</v>
      </c>
      <c r="K18" s="700">
        <f t="shared" si="2"/>
        <v>87402</v>
      </c>
      <c r="L18" s="700">
        <f t="shared" si="2"/>
        <v>84161</v>
      </c>
      <c r="M18" s="700">
        <f t="shared" si="2"/>
        <v>171563</v>
      </c>
      <c r="N18" s="701" t="s">
        <v>8</v>
      </c>
      <c r="O18" s="983"/>
    </row>
    <row r="19" spans="1:17" ht="15.75" customHeight="1" thickBot="1" x14ac:dyDescent="0.25">
      <c r="A19" s="1009" t="s">
        <v>415</v>
      </c>
      <c r="B19" s="334" t="s">
        <v>10</v>
      </c>
      <c r="C19" s="268">
        <v>2421</v>
      </c>
      <c r="D19" s="268">
        <v>2847</v>
      </c>
      <c r="E19" s="268">
        <v>3115</v>
      </c>
      <c r="F19" s="268">
        <v>2881</v>
      </c>
      <c r="G19" s="268">
        <v>1825</v>
      </c>
      <c r="H19" s="268">
        <v>1236</v>
      </c>
      <c r="I19" s="268">
        <v>6390</v>
      </c>
      <c r="J19" s="268">
        <v>5734</v>
      </c>
      <c r="K19" s="303">
        <f t="shared" ref="K19:L19" si="3">C19+E19+G19+I19</f>
        <v>13751</v>
      </c>
      <c r="L19" s="303">
        <f t="shared" si="3"/>
        <v>12698</v>
      </c>
      <c r="M19" s="303">
        <f t="shared" ref="M19:M21" si="4">SUM(K19:L19)</f>
        <v>26449</v>
      </c>
      <c r="N19" s="354" t="s">
        <v>379</v>
      </c>
      <c r="O19" s="1012" t="s">
        <v>139</v>
      </c>
      <c r="P19" s="111"/>
      <c r="Q19" s="111"/>
    </row>
    <row r="20" spans="1:17" ht="15.75" customHeight="1" thickBot="1" x14ac:dyDescent="0.25">
      <c r="A20" s="1010"/>
      <c r="B20" s="326" t="s">
        <v>11</v>
      </c>
      <c r="C20" s="247">
        <v>2298</v>
      </c>
      <c r="D20" s="247">
        <v>2637</v>
      </c>
      <c r="E20" s="247">
        <v>2833</v>
      </c>
      <c r="F20" s="247">
        <v>2825</v>
      </c>
      <c r="G20" s="247">
        <v>1684</v>
      </c>
      <c r="H20" s="247">
        <v>1185</v>
      </c>
      <c r="I20" s="247">
        <v>5778</v>
      </c>
      <c r="J20" s="247">
        <v>5448</v>
      </c>
      <c r="K20" s="248">
        <f>SUM(C20+E20+G20+I20)</f>
        <v>12593</v>
      </c>
      <c r="L20" s="248">
        <f>SUM(D20+F20+H20+J20)</f>
        <v>12095</v>
      </c>
      <c r="M20" s="248">
        <f t="shared" si="4"/>
        <v>24688</v>
      </c>
      <c r="N20" s="364" t="s">
        <v>383</v>
      </c>
      <c r="O20" s="1013"/>
      <c r="P20" s="111"/>
      <c r="Q20" s="111"/>
    </row>
    <row r="21" spans="1:17" ht="15.75" customHeight="1" thickBot="1" x14ac:dyDescent="0.25">
      <c r="A21" s="1010"/>
      <c r="B21" s="355" t="s">
        <v>12</v>
      </c>
      <c r="C21" s="304">
        <v>2222</v>
      </c>
      <c r="D21" s="304">
        <v>2631</v>
      </c>
      <c r="E21" s="304">
        <v>2713</v>
      </c>
      <c r="F21" s="304">
        <v>2720</v>
      </c>
      <c r="G21" s="304">
        <v>1546</v>
      </c>
      <c r="H21" s="304">
        <v>1104</v>
      </c>
      <c r="I21" s="304">
        <v>5197</v>
      </c>
      <c r="J21" s="304">
        <v>4863</v>
      </c>
      <c r="K21" s="298">
        <f>C21+E21+G21+I21</f>
        <v>11678</v>
      </c>
      <c r="L21" s="298">
        <f>D21+F21+H21+J21</f>
        <v>11318</v>
      </c>
      <c r="M21" s="298">
        <f t="shared" si="4"/>
        <v>22996</v>
      </c>
      <c r="N21" s="356" t="s">
        <v>376</v>
      </c>
      <c r="O21" s="1013"/>
      <c r="P21" s="111"/>
      <c r="Q21" s="111"/>
    </row>
    <row r="22" spans="1:17" ht="15.75" customHeight="1" x14ac:dyDescent="0.2">
      <c r="A22" s="1011"/>
      <c r="B22" s="702" t="s">
        <v>7</v>
      </c>
      <c r="C22" s="703">
        <f>SUM(C19:C21)</f>
        <v>6941</v>
      </c>
      <c r="D22" s="703">
        <f t="shared" ref="D22:M22" si="5">SUM(D19:D21)</f>
        <v>8115</v>
      </c>
      <c r="E22" s="703">
        <f t="shared" si="5"/>
        <v>8661</v>
      </c>
      <c r="F22" s="703">
        <f t="shared" si="5"/>
        <v>8426</v>
      </c>
      <c r="G22" s="703">
        <f t="shared" si="5"/>
        <v>5055</v>
      </c>
      <c r="H22" s="703">
        <f t="shared" si="5"/>
        <v>3525</v>
      </c>
      <c r="I22" s="703">
        <f t="shared" si="5"/>
        <v>17365</v>
      </c>
      <c r="J22" s="703">
        <f t="shared" si="5"/>
        <v>16045</v>
      </c>
      <c r="K22" s="703">
        <f t="shared" si="5"/>
        <v>38022</v>
      </c>
      <c r="L22" s="703">
        <f t="shared" si="5"/>
        <v>36111</v>
      </c>
      <c r="M22" s="703">
        <f t="shared" si="5"/>
        <v>74133</v>
      </c>
      <c r="N22" s="704" t="s">
        <v>8</v>
      </c>
      <c r="O22" s="1014"/>
    </row>
    <row r="23" spans="1:17" ht="15.75" customHeight="1" thickBot="1" x14ac:dyDescent="0.25">
      <c r="A23" s="989" t="s">
        <v>979</v>
      </c>
      <c r="B23" s="705" t="s">
        <v>10</v>
      </c>
      <c r="C23" s="706">
        <v>0</v>
      </c>
      <c r="D23" s="706">
        <v>0</v>
      </c>
      <c r="E23" s="706">
        <v>0</v>
      </c>
      <c r="F23" s="706">
        <v>0</v>
      </c>
      <c r="G23" s="706">
        <v>0</v>
      </c>
      <c r="H23" s="706">
        <v>0</v>
      </c>
      <c r="I23" s="706">
        <v>0</v>
      </c>
      <c r="J23" s="706">
        <v>0</v>
      </c>
      <c r="K23" s="707">
        <f t="shared" si="1"/>
        <v>0</v>
      </c>
      <c r="L23" s="707">
        <f t="shared" si="1"/>
        <v>0</v>
      </c>
      <c r="M23" s="707">
        <f t="shared" si="0"/>
        <v>0</v>
      </c>
      <c r="N23" s="708" t="s">
        <v>379</v>
      </c>
      <c r="O23" s="982" t="s">
        <v>1205</v>
      </c>
      <c r="P23" s="111"/>
      <c r="Q23" s="111"/>
    </row>
    <row r="24" spans="1:17" ht="15.75" customHeight="1" thickBot="1" x14ac:dyDescent="0.25">
      <c r="A24" s="990"/>
      <c r="B24" s="326" t="s">
        <v>11</v>
      </c>
      <c r="C24" s="247">
        <v>0</v>
      </c>
      <c r="D24" s="247">
        <v>0</v>
      </c>
      <c r="E24" s="247">
        <v>0</v>
      </c>
      <c r="F24" s="247">
        <v>0</v>
      </c>
      <c r="G24" s="247">
        <v>2</v>
      </c>
      <c r="H24" s="247">
        <v>2</v>
      </c>
      <c r="I24" s="247">
        <v>3</v>
      </c>
      <c r="J24" s="247">
        <v>2</v>
      </c>
      <c r="K24" s="248">
        <f>SUM(C24+E24+G24+I24)</f>
        <v>5</v>
      </c>
      <c r="L24" s="248">
        <f>SUM(D24+F24+H24+J24)</f>
        <v>4</v>
      </c>
      <c r="M24" s="248">
        <f t="shared" si="0"/>
        <v>9</v>
      </c>
      <c r="N24" s="364" t="s">
        <v>383</v>
      </c>
      <c r="O24" s="894"/>
      <c r="P24" s="111"/>
      <c r="Q24" s="111"/>
    </row>
    <row r="25" spans="1:17" ht="15.75" customHeight="1" thickBot="1" x14ac:dyDescent="0.25">
      <c r="A25" s="990"/>
      <c r="B25" s="355" t="s">
        <v>12</v>
      </c>
      <c r="C25" s="304">
        <v>61</v>
      </c>
      <c r="D25" s="304">
        <v>0</v>
      </c>
      <c r="E25" s="304">
        <v>0</v>
      </c>
      <c r="F25" s="304">
        <v>0</v>
      </c>
      <c r="G25" s="304">
        <v>9</v>
      </c>
      <c r="H25" s="304">
        <v>0</v>
      </c>
      <c r="I25" s="304">
        <v>10</v>
      </c>
      <c r="J25" s="304">
        <v>5</v>
      </c>
      <c r="K25" s="298">
        <f>C25+E25+G25+I25</f>
        <v>80</v>
      </c>
      <c r="L25" s="298">
        <f>D25+F25+H25+J25</f>
        <v>5</v>
      </c>
      <c r="M25" s="298">
        <f t="shared" si="0"/>
        <v>85</v>
      </c>
      <c r="N25" s="356" t="s">
        <v>376</v>
      </c>
      <c r="O25" s="894"/>
      <c r="P25" s="111"/>
      <c r="Q25" s="111"/>
    </row>
    <row r="26" spans="1:17" ht="15.75" customHeight="1" x14ac:dyDescent="0.2">
      <c r="A26" s="991"/>
      <c r="B26" s="699" t="s">
        <v>7</v>
      </c>
      <c r="C26" s="700">
        <f>SUM(C23:C25)</f>
        <v>61</v>
      </c>
      <c r="D26" s="700">
        <f t="shared" ref="D26:M26" si="6">SUM(D23:D25)</f>
        <v>0</v>
      </c>
      <c r="E26" s="700">
        <f t="shared" si="6"/>
        <v>0</v>
      </c>
      <c r="F26" s="700">
        <f t="shared" si="6"/>
        <v>0</v>
      </c>
      <c r="G26" s="700">
        <f t="shared" si="6"/>
        <v>11</v>
      </c>
      <c r="H26" s="700">
        <f t="shared" si="6"/>
        <v>2</v>
      </c>
      <c r="I26" s="700">
        <f t="shared" si="6"/>
        <v>13</v>
      </c>
      <c r="J26" s="700">
        <f t="shared" si="6"/>
        <v>7</v>
      </c>
      <c r="K26" s="700">
        <f t="shared" si="6"/>
        <v>85</v>
      </c>
      <c r="L26" s="700">
        <f t="shared" si="6"/>
        <v>9</v>
      </c>
      <c r="M26" s="700">
        <f t="shared" si="6"/>
        <v>94</v>
      </c>
      <c r="N26" s="701" t="s">
        <v>8</v>
      </c>
      <c r="O26" s="983"/>
    </row>
    <row r="27" spans="1:17" ht="15.75" customHeight="1" thickBot="1" x14ac:dyDescent="0.25">
      <c r="A27" s="1009" t="s">
        <v>382</v>
      </c>
      <c r="B27" s="334" t="s">
        <v>10</v>
      </c>
      <c r="C27" s="268">
        <v>2469</v>
      </c>
      <c r="D27" s="268">
        <v>2836</v>
      </c>
      <c r="E27" s="268">
        <v>2684</v>
      </c>
      <c r="F27" s="268">
        <v>2583</v>
      </c>
      <c r="G27" s="268">
        <v>1460</v>
      </c>
      <c r="H27" s="268">
        <v>918</v>
      </c>
      <c r="I27" s="268">
        <v>4619</v>
      </c>
      <c r="J27" s="268">
        <v>4163</v>
      </c>
      <c r="K27" s="303">
        <f>C27+E27+G27+I27</f>
        <v>11232</v>
      </c>
      <c r="L27" s="303">
        <f>D27+F27+H27+J27</f>
        <v>10500</v>
      </c>
      <c r="M27" s="303">
        <f t="shared" si="0"/>
        <v>21732</v>
      </c>
      <c r="N27" s="354" t="s">
        <v>379</v>
      </c>
      <c r="O27" s="885" t="s">
        <v>1035</v>
      </c>
      <c r="P27" s="111"/>
      <c r="Q27" s="111"/>
    </row>
    <row r="28" spans="1:17" ht="15.75" customHeight="1" thickBot="1" x14ac:dyDescent="0.25">
      <c r="A28" s="1010"/>
      <c r="B28" s="326" t="s">
        <v>378</v>
      </c>
      <c r="C28" s="247">
        <v>2062</v>
      </c>
      <c r="D28" s="247">
        <v>2768</v>
      </c>
      <c r="E28" s="247">
        <v>2511</v>
      </c>
      <c r="F28" s="247">
        <v>2522</v>
      </c>
      <c r="G28" s="247">
        <v>1273</v>
      </c>
      <c r="H28" s="247">
        <v>850</v>
      </c>
      <c r="I28" s="247">
        <v>3740</v>
      </c>
      <c r="J28" s="247">
        <v>3566</v>
      </c>
      <c r="K28" s="248">
        <f>SUM(C28+E28+G28+I28)</f>
        <v>9586</v>
      </c>
      <c r="L28" s="248">
        <f>SUM(D28+F28+H28+J28)</f>
        <v>9706</v>
      </c>
      <c r="M28" s="248">
        <f t="shared" si="0"/>
        <v>19292</v>
      </c>
      <c r="N28" s="364" t="s">
        <v>377</v>
      </c>
      <c r="O28" s="1013"/>
      <c r="P28" s="111"/>
      <c r="Q28" s="111"/>
    </row>
    <row r="29" spans="1:17" ht="15.75" customHeight="1" thickBot="1" x14ac:dyDescent="0.25">
      <c r="A29" s="1010"/>
      <c r="B29" s="355" t="s">
        <v>381</v>
      </c>
      <c r="C29" s="304">
        <v>2157</v>
      </c>
      <c r="D29" s="304">
        <v>2684</v>
      </c>
      <c r="E29" s="304">
        <v>2545</v>
      </c>
      <c r="F29" s="304">
        <v>2475</v>
      </c>
      <c r="G29" s="304">
        <v>1237</v>
      </c>
      <c r="H29" s="304">
        <v>748</v>
      </c>
      <c r="I29" s="304">
        <v>3771</v>
      </c>
      <c r="J29" s="304">
        <v>3451</v>
      </c>
      <c r="K29" s="298">
        <f>C29+E29+G29+I29</f>
        <v>9710</v>
      </c>
      <c r="L29" s="298">
        <f>D29+F29+H29+J29</f>
        <v>9358</v>
      </c>
      <c r="M29" s="298">
        <f t="shared" si="0"/>
        <v>19068</v>
      </c>
      <c r="N29" s="356" t="s">
        <v>380</v>
      </c>
      <c r="O29" s="1013"/>
      <c r="P29" s="111"/>
      <c r="Q29" s="111"/>
    </row>
    <row r="30" spans="1:17" ht="15.75" customHeight="1" x14ac:dyDescent="0.2">
      <c r="A30" s="1011"/>
      <c r="B30" s="702" t="s">
        <v>7</v>
      </c>
      <c r="C30" s="703">
        <f t="shared" ref="C30:L30" si="7">SUM(C27:C29)</f>
        <v>6688</v>
      </c>
      <c r="D30" s="703">
        <f t="shared" si="7"/>
        <v>8288</v>
      </c>
      <c r="E30" s="703">
        <f t="shared" si="7"/>
        <v>7740</v>
      </c>
      <c r="F30" s="703">
        <f t="shared" si="7"/>
        <v>7580</v>
      </c>
      <c r="G30" s="703">
        <f t="shared" si="7"/>
        <v>3970</v>
      </c>
      <c r="H30" s="703">
        <f t="shared" si="7"/>
        <v>2516</v>
      </c>
      <c r="I30" s="703">
        <f t="shared" si="7"/>
        <v>12130</v>
      </c>
      <c r="J30" s="703">
        <f t="shared" si="7"/>
        <v>11180</v>
      </c>
      <c r="K30" s="703">
        <f t="shared" si="7"/>
        <v>30528</v>
      </c>
      <c r="L30" s="703">
        <f t="shared" si="7"/>
        <v>29564</v>
      </c>
      <c r="M30" s="703">
        <f>SUM(M27:M29)</f>
        <v>60092</v>
      </c>
      <c r="N30" s="704" t="s">
        <v>8</v>
      </c>
      <c r="O30" s="1014"/>
    </row>
    <row r="31" spans="1:17" ht="15.75" customHeight="1" thickBot="1" x14ac:dyDescent="0.25">
      <c r="A31" s="989" t="s">
        <v>298</v>
      </c>
      <c r="B31" s="705" t="s">
        <v>10</v>
      </c>
      <c r="C31" s="706">
        <v>244</v>
      </c>
      <c r="D31" s="706">
        <v>90</v>
      </c>
      <c r="E31" s="706">
        <v>45</v>
      </c>
      <c r="F31" s="706">
        <v>13</v>
      </c>
      <c r="G31" s="706">
        <v>47</v>
      </c>
      <c r="H31" s="706">
        <v>4</v>
      </c>
      <c r="I31" s="706">
        <v>2</v>
      </c>
      <c r="J31" s="706">
        <v>2</v>
      </c>
      <c r="K31" s="707">
        <f>C31+E31+G31+I31</f>
        <v>338</v>
      </c>
      <c r="L31" s="707">
        <f>D31+F31+H31+J31</f>
        <v>109</v>
      </c>
      <c r="M31" s="707">
        <f t="shared" si="0"/>
        <v>447</v>
      </c>
      <c r="N31" s="708" t="s">
        <v>379</v>
      </c>
      <c r="O31" s="982" t="s">
        <v>1210</v>
      </c>
      <c r="P31" s="111"/>
      <c r="Q31" s="111"/>
    </row>
    <row r="32" spans="1:17" ht="13.5" thickBot="1" x14ac:dyDescent="0.25">
      <c r="A32" s="990"/>
      <c r="B32" s="326" t="s">
        <v>378</v>
      </c>
      <c r="C32" s="247">
        <v>227</v>
      </c>
      <c r="D32" s="247">
        <v>89</v>
      </c>
      <c r="E32" s="247">
        <v>40</v>
      </c>
      <c r="F32" s="247">
        <v>18</v>
      </c>
      <c r="G32" s="247">
        <v>68</v>
      </c>
      <c r="H32" s="247">
        <v>5</v>
      </c>
      <c r="I32" s="247">
        <v>7</v>
      </c>
      <c r="J32" s="247">
        <v>3</v>
      </c>
      <c r="K32" s="248">
        <f>C32+E32+G32+I32</f>
        <v>342</v>
      </c>
      <c r="L32" s="248">
        <f>SUM(D32+F32+H32+J32)</f>
        <v>115</v>
      </c>
      <c r="M32" s="248">
        <f t="shared" si="0"/>
        <v>457</v>
      </c>
      <c r="N32" s="364" t="s">
        <v>377</v>
      </c>
      <c r="O32" s="894"/>
      <c r="P32" s="111"/>
      <c r="Q32" s="111"/>
    </row>
    <row r="33" spans="1:17" ht="13.5" thickBot="1" x14ac:dyDescent="0.25">
      <c r="A33" s="990"/>
      <c r="B33" s="355" t="s">
        <v>12</v>
      </c>
      <c r="C33" s="304">
        <v>256</v>
      </c>
      <c r="D33" s="304">
        <v>111</v>
      </c>
      <c r="E33" s="304">
        <v>52</v>
      </c>
      <c r="F33" s="304">
        <v>17</v>
      </c>
      <c r="G33" s="304">
        <v>102</v>
      </c>
      <c r="H33" s="304">
        <v>1</v>
      </c>
      <c r="I33" s="304">
        <v>7</v>
      </c>
      <c r="J33" s="304">
        <v>2</v>
      </c>
      <c r="K33" s="298">
        <f>C33+E33+G33+I33</f>
        <v>417</v>
      </c>
      <c r="L33" s="298">
        <f>D33+F33+H33+J33</f>
        <v>131</v>
      </c>
      <c r="M33" s="298">
        <f t="shared" si="0"/>
        <v>548</v>
      </c>
      <c r="N33" s="356" t="s">
        <v>376</v>
      </c>
      <c r="O33" s="894"/>
      <c r="P33" s="111"/>
      <c r="Q33" s="111"/>
    </row>
    <row r="34" spans="1:17" ht="15.75" customHeight="1" x14ac:dyDescent="0.2">
      <c r="A34" s="991"/>
      <c r="B34" s="699" t="s">
        <v>7</v>
      </c>
      <c r="C34" s="700">
        <f t="shared" ref="C34:L34" si="8">SUM(C31:C33)</f>
        <v>727</v>
      </c>
      <c r="D34" s="700">
        <f t="shared" si="8"/>
        <v>290</v>
      </c>
      <c r="E34" s="700">
        <f t="shared" si="8"/>
        <v>137</v>
      </c>
      <c r="F34" s="700">
        <f t="shared" si="8"/>
        <v>48</v>
      </c>
      <c r="G34" s="700">
        <f t="shared" si="8"/>
        <v>217</v>
      </c>
      <c r="H34" s="700">
        <f t="shared" si="8"/>
        <v>10</v>
      </c>
      <c r="I34" s="700">
        <f t="shared" si="8"/>
        <v>16</v>
      </c>
      <c r="J34" s="700">
        <f t="shared" si="8"/>
        <v>7</v>
      </c>
      <c r="K34" s="700">
        <f t="shared" si="8"/>
        <v>1097</v>
      </c>
      <c r="L34" s="700">
        <f t="shared" si="8"/>
        <v>355</v>
      </c>
      <c r="M34" s="700">
        <f>SUM(M31:M33)</f>
        <v>1452</v>
      </c>
      <c r="N34" s="701" t="s">
        <v>8</v>
      </c>
      <c r="O34" s="983"/>
    </row>
    <row r="35" spans="1:17" ht="15.75" customHeight="1" x14ac:dyDescent="0.2">
      <c r="A35" s="1015" t="s">
        <v>13</v>
      </c>
      <c r="B35" s="1015"/>
      <c r="C35" s="709">
        <f>C11+C18+C22+C26+C30+C34</f>
        <v>29612</v>
      </c>
      <c r="D35" s="709">
        <f t="shared" ref="D35:M35" si="9">D11+D18+D22+D26+D30+D34</f>
        <v>34310</v>
      </c>
      <c r="E35" s="709">
        <f t="shared" si="9"/>
        <v>33990</v>
      </c>
      <c r="F35" s="709">
        <f t="shared" si="9"/>
        <v>34266</v>
      </c>
      <c r="G35" s="709">
        <f t="shared" si="9"/>
        <v>27824</v>
      </c>
      <c r="H35" s="709">
        <f t="shared" si="9"/>
        <v>20888</v>
      </c>
      <c r="I35" s="709">
        <f t="shared" si="9"/>
        <v>93937</v>
      </c>
      <c r="J35" s="709">
        <f t="shared" si="9"/>
        <v>87520</v>
      </c>
      <c r="K35" s="709">
        <f t="shared" si="9"/>
        <v>185363</v>
      </c>
      <c r="L35" s="709">
        <f t="shared" si="9"/>
        <v>176984</v>
      </c>
      <c r="M35" s="709">
        <f t="shared" si="9"/>
        <v>362347</v>
      </c>
      <c r="N35" s="1016" t="s">
        <v>14</v>
      </c>
      <c r="O35" s="1016"/>
    </row>
    <row r="36" spans="1:17" x14ac:dyDescent="0.2">
      <c r="A36" s="1017" t="s">
        <v>645</v>
      </c>
      <c r="B36" s="1017"/>
      <c r="C36" s="479"/>
      <c r="D36" s="479"/>
      <c r="E36" s="479"/>
      <c r="F36" s="479"/>
      <c r="G36" s="479"/>
      <c r="H36" s="479"/>
      <c r="I36" s="479"/>
      <c r="J36" s="479"/>
      <c r="K36" s="479"/>
      <c r="L36" s="1018" t="s">
        <v>1201</v>
      </c>
      <c r="M36" s="1018"/>
      <c r="N36" s="1018"/>
      <c r="O36" s="1018"/>
    </row>
    <row r="37" spans="1:17" x14ac:dyDescent="0.2">
      <c r="A37" s="1017" t="s">
        <v>646</v>
      </c>
      <c r="B37" s="1017"/>
      <c r="C37" s="480"/>
      <c r="D37" s="480"/>
      <c r="E37" s="480"/>
      <c r="F37" s="480"/>
      <c r="G37" s="480"/>
      <c r="H37" s="480"/>
      <c r="I37" s="480"/>
      <c r="J37" s="480"/>
      <c r="K37" s="480"/>
      <c r="L37" s="1018" t="s">
        <v>1202</v>
      </c>
      <c r="M37" s="1018"/>
      <c r="N37" s="1018"/>
      <c r="O37" s="1018"/>
    </row>
  </sheetData>
  <mergeCells count="39">
    <mergeCell ref="A35:B35"/>
    <mergeCell ref="N35:O35"/>
    <mergeCell ref="A36:B36"/>
    <mergeCell ref="L36:O36"/>
    <mergeCell ref="A37:B37"/>
    <mergeCell ref="L37:O37"/>
    <mergeCell ref="A19:A22"/>
    <mergeCell ref="A27:A30"/>
    <mergeCell ref="O19:O22"/>
    <mergeCell ref="O27:O30"/>
    <mergeCell ref="A23:A26"/>
    <mergeCell ref="O23:O26"/>
    <mergeCell ref="A31:A34"/>
    <mergeCell ref="O31:O34"/>
    <mergeCell ref="A1:O1"/>
    <mergeCell ref="A2:O2"/>
    <mergeCell ref="C7:F7"/>
    <mergeCell ref="G7:J7"/>
    <mergeCell ref="A6:A10"/>
    <mergeCell ref="B6:B10"/>
    <mergeCell ref="N6:N10"/>
    <mergeCell ref="O6:O10"/>
    <mergeCell ref="G8:H8"/>
    <mergeCell ref="I8:J8"/>
    <mergeCell ref="K8:L9"/>
    <mergeCell ref="C9:D9"/>
    <mergeCell ref="K6:L7"/>
    <mergeCell ref="M6:M10"/>
    <mergeCell ref="A12:A18"/>
    <mergeCell ref="O12:O18"/>
    <mergeCell ref="C8:D8"/>
    <mergeCell ref="E8:F8"/>
    <mergeCell ref="A3:O3"/>
    <mergeCell ref="A4:O4"/>
    <mergeCell ref="C6:F6"/>
    <mergeCell ref="G6:J6"/>
    <mergeCell ref="E9:F9"/>
    <mergeCell ref="G9:H9"/>
    <mergeCell ref="I9:J9"/>
  </mergeCells>
  <printOptions horizontalCentered="1" verticalCentered="1"/>
  <pageMargins left="0" right="0" top="0" bottom="0" header="0" footer="0"/>
  <pageSetup paperSize="9" scale="9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35"/>
  <sheetViews>
    <sheetView showGridLines="0" rightToLeft="1" view="pageBreakPreview" zoomScaleNormal="100" zoomScaleSheetLayoutView="100" workbookViewId="0">
      <selection activeCell="J24" sqref="J24"/>
    </sheetView>
  </sheetViews>
  <sheetFormatPr defaultColWidth="9.140625" defaultRowHeight="12.75" x14ac:dyDescent="0.2"/>
  <cols>
    <col min="1" max="1" width="25.28515625" style="39" customWidth="1"/>
    <col min="2" max="13" width="8.28515625" style="39" customWidth="1"/>
    <col min="14" max="14" width="27.140625" style="39" customWidth="1"/>
    <col min="15" max="15" width="20.42578125" style="39" customWidth="1"/>
    <col min="16" max="16384" width="9.140625" style="39"/>
  </cols>
  <sheetData>
    <row r="1" spans="1:16" s="55" customFormat="1" ht="20.25" x14ac:dyDescent="0.3">
      <c r="A1" s="899" t="s">
        <v>782</v>
      </c>
      <c r="B1" s="899"/>
      <c r="C1" s="899"/>
      <c r="D1" s="899"/>
      <c r="E1" s="899"/>
      <c r="F1" s="899"/>
      <c r="G1" s="899"/>
      <c r="H1" s="899"/>
      <c r="I1" s="899"/>
      <c r="J1" s="899"/>
      <c r="K1" s="899"/>
      <c r="L1" s="899"/>
      <c r="M1" s="899"/>
      <c r="N1" s="899"/>
      <c r="O1" s="68"/>
    </row>
    <row r="2" spans="1:16" s="70" customFormat="1" ht="20.25" x14ac:dyDescent="0.3">
      <c r="A2" s="902" t="s">
        <v>1334</v>
      </c>
      <c r="B2" s="902"/>
      <c r="C2" s="902"/>
      <c r="D2" s="902"/>
      <c r="E2" s="902"/>
      <c r="F2" s="902"/>
      <c r="G2" s="902"/>
      <c r="H2" s="902"/>
      <c r="I2" s="902"/>
      <c r="J2" s="902"/>
      <c r="K2" s="902"/>
      <c r="L2" s="902"/>
      <c r="M2" s="902"/>
      <c r="N2" s="902"/>
      <c r="O2" s="68"/>
    </row>
    <row r="3" spans="1:16" ht="20.100000000000001" customHeight="1" x14ac:dyDescent="0.2">
      <c r="A3" s="935" t="s">
        <v>655</v>
      </c>
      <c r="B3" s="935"/>
      <c r="C3" s="935"/>
      <c r="D3" s="935"/>
      <c r="E3" s="935"/>
      <c r="F3" s="935"/>
      <c r="G3" s="935"/>
      <c r="H3" s="935"/>
      <c r="I3" s="935"/>
      <c r="J3" s="935"/>
      <c r="K3" s="935"/>
      <c r="L3" s="935"/>
      <c r="M3" s="935"/>
      <c r="N3" s="935"/>
      <c r="O3" s="122"/>
    </row>
    <row r="4" spans="1:16" ht="15.75" x14ac:dyDescent="0.2">
      <c r="A4" s="888" t="s">
        <v>1331</v>
      </c>
      <c r="B4" s="888"/>
      <c r="C4" s="888"/>
      <c r="D4" s="888"/>
      <c r="E4" s="888"/>
      <c r="F4" s="888"/>
      <c r="G4" s="888"/>
      <c r="H4" s="888"/>
      <c r="I4" s="888"/>
      <c r="J4" s="888"/>
      <c r="K4" s="888"/>
      <c r="L4" s="888"/>
      <c r="M4" s="888"/>
      <c r="N4" s="888"/>
      <c r="O4" s="122"/>
    </row>
    <row r="5" spans="1:16" ht="15.75" x14ac:dyDescent="0.2">
      <c r="A5" s="10" t="s">
        <v>473</v>
      </c>
      <c r="B5" s="66"/>
      <c r="C5" s="66"/>
      <c r="D5" s="66"/>
      <c r="E5" s="66"/>
      <c r="F5" s="66"/>
      <c r="G5" s="66"/>
      <c r="H5" s="66"/>
      <c r="I5" s="66"/>
      <c r="J5" s="66"/>
      <c r="K5" s="66"/>
      <c r="L5" s="66"/>
      <c r="M5" s="66"/>
      <c r="N5" s="14" t="s">
        <v>474</v>
      </c>
    </row>
    <row r="6" spans="1:16" s="125" customFormat="1" ht="19.5" customHeight="1" x14ac:dyDescent="0.25">
      <c r="A6" s="1019" t="s">
        <v>778</v>
      </c>
      <c r="B6" s="965" t="s">
        <v>916</v>
      </c>
      <c r="C6" s="966"/>
      <c r="D6" s="967" t="s">
        <v>36</v>
      </c>
      <c r="E6" s="967"/>
      <c r="F6" s="967" t="s">
        <v>419</v>
      </c>
      <c r="G6" s="967"/>
      <c r="H6" s="967" t="s">
        <v>981</v>
      </c>
      <c r="I6" s="967"/>
      <c r="J6" s="967" t="s">
        <v>653</v>
      </c>
      <c r="K6" s="967"/>
      <c r="L6" s="967" t="s">
        <v>652</v>
      </c>
      <c r="M6" s="967"/>
      <c r="N6" s="1022" t="s">
        <v>779</v>
      </c>
    </row>
    <row r="7" spans="1:16" s="125" customFormat="1" ht="23.25" customHeight="1" x14ac:dyDescent="0.2">
      <c r="A7" s="1020"/>
      <c r="B7" s="1026" t="s">
        <v>643</v>
      </c>
      <c r="C7" s="1026"/>
      <c r="D7" s="944" t="s">
        <v>267</v>
      </c>
      <c r="E7" s="944"/>
      <c r="F7" s="944" t="s">
        <v>139</v>
      </c>
      <c r="G7" s="944"/>
      <c r="H7" s="944" t="s">
        <v>1205</v>
      </c>
      <c r="I7" s="944"/>
      <c r="J7" s="944" t="s">
        <v>654</v>
      </c>
      <c r="K7" s="944"/>
      <c r="L7" s="944" t="s">
        <v>1211</v>
      </c>
      <c r="M7" s="944"/>
      <c r="N7" s="1023"/>
    </row>
    <row r="8" spans="1:16" s="125" customFormat="1" ht="14.25" customHeight="1" x14ac:dyDescent="0.2">
      <c r="A8" s="1020"/>
      <c r="B8" s="481" t="s">
        <v>9</v>
      </c>
      <c r="C8" s="481" t="s">
        <v>464</v>
      </c>
      <c r="D8" s="481" t="s">
        <v>9</v>
      </c>
      <c r="E8" s="481" t="s">
        <v>464</v>
      </c>
      <c r="F8" s="481" t="s">
        <v>9</v>
      </c>
      <c r="G8" s="481" t="s">
        <v>464</v>
      </c>
      <c r="H8" s="481" t="s">
        <v>9</v>
      </c>
      <c r="I8" s="481" t="s">
        <v>464</v>
      </c>
      <c r="J8" s="481" t="s">
        <v>9</v>
      </c>
      <c r="K8" s="481" t="s">
        <v>464</v>
      </c>
      <c r="L8" s="481" t="s">
        <v>9</v>
      </c>
      <c r="M8" s="481" t="s">
        <v>464</v>
      </c>
      <c r="N8" s="1023"/>
    </row>
    <row r="9" spans="1:16" s="125" customFormat="1" x14ac:dyDescent="0.2">
      <c r="A9" s="1021"/>
      <c r="B9" s="241" t="s">
        <v>465</v>
      </c>
      <c r="C9" s="241" t="s">
        <v>466</v>
      </c>
      <c r="D9" s="241" t="s">
        <v>465</v>
      </c>
      <c r="E9" s="241" t="s">
        <v>466</v>
      </c>
      <c r="F9" s="241" t="s">
        <v>465</v>
      </c>
      <c r="G9" s="241" t="s">
        <v>466</v>
      </c>
      <c r="H9" s="241" t="s">
        <v>465</v>
      </c>
      <c r="I9" s="241" t="s">
        <v>466</v>
      </c>
      <c r="J9" s="241" t="s">
        <v>465</v>
      </c>
      <c r="K9" s="241" t="s">
        <v>466</v>
      </c>
      <c r="L9" s="241" t="s">
        <v>465</v>
      </c>
      <c r="M9" s="241" t="s">
        <v>466</v>
      </c>
      <c r="N9" s="1024"/>
    </row>
    <row r="10" spans="1:16" ht="15.75" customHeight="1" thickBot="1" x14ac:dyDescent="0.25">
      <c r="A10" s="482" t="s">
        <v>174</v>
      </c>
      <c r="B10" s="407">
        <v>1383</v>
      </c>
      <c r="C10" s="483">
        <v>1240</v>
      </c>
      <c r="D10" s="483">
        <v>0</v>
      </c>
      <c r="E10" s="483">
        <v>0</v>
      </c>
      <c r="F10" s="483" t="s">
        <v>650</v>
      </c>
      <c r="G10" s="483" t="s">
        <v>650</v>
      </c>
      <c r="H10" s="483" t="s">
        <v>650</v>
      </c>
      <c r="I10" s="483" t="s">
        <v>650</v>
      </c>
      <c r="J10" s="483" t="s">
        <v>650</v>
      </c>
      <c r="K10" s="483" t="s">
        <v>650</v>
      </c>
      <c r="L10" s="483" t="s">
        <v>650</v>
      </c>
      <c r="M10" s="483" t="s">
        <v>650</v>
      </c>
      <c r="N10" s="484" t="s">
        <v>174</v>
      </c>
    </row>
    <row r="11" spans="1:16" ht="16.5" customHeight="1" thickTop="1" thickBot="1" x14ac:dyDescent="0.25">
      <c r="A11" s="485">
        <v>3</v>
      </c>
      <c r="B11" s="411">
        <v>5668</v>
      </c>
      <c r="C11" s="486">
        <v>5698</v>
      </c>
      <c r="D11" s="486">
        <v>0</v>
      </c>
      <c r="E11" s="486">
        <v>0</v>
      </c>
      <c r="F11" s="486" t="s">
        <v>650</v>
      </c>
      <c r="G11" s="486" t="s">
        <v>650</v>
      </c>
      <c r="H11" s="486" t="s">
        <v>650</v>
      </c>
      <c r="I11" s="486" t="s">
        <v>650</v>
      </c>
      <c r="J11" s="486" t="s">
        <v>650</v>
      </c>
      <c r="K11" s="486" t="s">
        <v>650</v>
      </c>
      <c r="L11" s="486" t="s">
        <v>650</v>
      </c>
      <c r="M11" s="486" t="s">
        <v>650</v>
      </c>
      <c r="N11" s="487">
        <v>3</v>
      </c>
    </row>
    <row r="12" spans="1:16" ht="16.5" customHeight="1" thickTop="1" thickBot="1" x14ac:dyDescent="0.25">
      <c r="A12" s="488">
        <v>4</v>
      </c>
      <c r="B12" s="415">
        <v>11951</v>
      </c>
      <c r="C12" s="489">
        <v>11450</v>
      </c>
      <c r="D12" s="489">
        <v>89</v>
      </c>
      <c r="E12" s="489">
        <v>92</v>
      </c>
      <c r="F12" s="489" t="s">
        <v>650</v>
      </c>
      <c r="G12" s="489" t="s">
        <v>650</v>
      </c>
      <c r="H12" s="489" t="s">
        <v>650</v>
      </c>
      <c r="I12" s="489" t="s">
        <v>650</v>
      </c>
      <c r="J12" s="489" t="s">
        <v>650</v>
      </c>
      <c r="K12" s="489" t="s">
        <v>650</v>
      </c>
      <c r="L12" s="489" t="s">
        <v>650</v>
      </c>
      <c r="M12" s="489" t="s">
        <v>650</v>
      </c>
      <c r="N12" s="490">
        <v>4</v>
      </c>
      <c r="P12" s="128"/>
    </row>
    <row r="13" spans="1:16" ht="16.5" customHeight="1" thickTop="1" thickBot="1" x14ac:dyDescent="0.25">
      <c r="A13" s="485">
        <v>5</v>
      </c>
      <c r="B13" s="411">
        <v>8997</v>
      </c>
      <c r="C13" s="486">
        <v>8247</v>
      </c>
      <c r="D13" s="486">
        <v>4385</v>
      </c>
      <c r="E13" s="486">
        <v>4576</v>
      </c>
      <c r="F13" s="486" t="s">
        <v>650</v>
      </c>
      <c r="G13" s="486" t="s">
        <v>650</v>
      </c>
      <c r="H13" s="486" t="s">
        <v>650</v>
      </c>
      <c r="I13" s="486" t="s">
        <v>650</v>
      </c>
      <c r="J13" s="486" t="s">
        <v>650</v>
      </c>
      <c r="K13" s="486" t="s">
        <v>650</v>
      </c>
      <c r="L13" s="486" t="s">
        <v>650</v>
      </c>
      <c r="M13" s="486" t="s">
        <v>650</v>
      </c>
      <c r="N13" s="487">
        <v>5</v>
      </c>
      <c r="P13" s="128"/>
    </row>
    <row r="14" spans="1:16" ht="16.5" customHeight="1" thickTop="1" thickBot="1" x14ac:dyDescent="0.25">
      <c r="A14" s="488">
        <v>6</v>
      </c>
      <c r="B14" s="415">
        <v>225</v>
      </c>
      <c r="C14" s="489">
        <v>142</v>
      </c>
      <c r="D14" s="489">
        <v>14324</v>
      </c>
      <c r="E14" s="489">
        <v>13957</v>
      </c>
      <c r="F14" s="489" t="s">
        <v>650</v>
      </c>
      <c r="G14" s="489" t="s">
        <v>650</v>
      </c>
      <c r="H14" s="489" t="s">
        <v>650</v>
      </c>
      <c r="I14" s="489" t="s">
        <v>650</v>
      </c>
      <c r="J14" s="489" t="s">
        <v>650</v>
      </c>
      <c r="K14" s="489" t="s">
        <v>650</v>
      </c>
      <c r="L14" s="489" t="s">
        <v>650</v>
      </c>
      <c r="M14" s="489" t="s">
        <v>650</v>
      </c>
      <c r="N14" s="490">
        <v>6</v>
      </c>
      <c r="P14" s="128"/>
    </row>
    <row r="15" spans="1:16" ht="16.5" customHeight="1" thickTop="1" thickBot="1" x14ac:dyDescent="0.25">
      <c r="A15" s="485">
        <v>7</v>
      </c>
      <c r="B15" s="411">
        <v>5</v>
      </c>
      <c r="C15" s="486">
        <v>7</v>
      </c>
      <c r="D15" s="486">
        <v>15192</v>
      </c>
      <c r="E15" s="486">
        <v>14394</v>
      </c>
      <c r="F15" s="486" t="s">
        <v>650</v>
      </c>
      <c r="G15" s="486" t="s">
        <v>650</v>
      </c>
      <c r="H15" s="486" t="s">
        <v>650</v>
      </c>
      <c r="I15" s="486" t="s">
        <v>650</v>
      </c>
      <c r="J15" s="486" t="s">
        <v>650</v>
      </c>
      <c r="K15" s="486" t="s">
        <v>650</v>
      </c>
      <c r="L15" s="486" t="s">
        <v>650</v>
      </c>
      <c r="M15" s="486" t="s">
        <v>650</v>
      </c>
      <c r="N15" s="487">
        <v>7</v>
      </c>
      <c r="P15" s="128"/>
    </row>
    <row r="16" spans="1:16" ht="16.5" customHeight="1" thickTop="1" thickBot="1" x14ac:dyDescent="0.25">
      <c r="A16" s="488">
        <v>8</v>
      </c>
      <c r="B16" s="415">
        <v>0</v>
      </c>
      <c r="C16" s="415">
        <v>0</v>
      </c>
      <c r="D16" s="489">
        <v>14808</v>
      </c>
      <c r="E16" s="489">
        <v>14212</v>
      </c>
      <c r="F16" s="489" t="s">
        <v>650</v>
      </c>
      <c r="G16" s="489" t="s">
        <v>650</v>
      </c>
      <c r="H16" s="489" t="s">
        <v>650</v>
      </c>
      <c r="I16" s="489" t="s">
        <v>650</v>
      </c>
      <c r="J16" s="489" t="s">
        <v>650</v>
      </c>
      <c r="K16" s="489" t="s">
        <v>650</v>
      </c>
      <c r="L16" s="489" t="s">
        <v>650</v>
      </c>
      <c r="M16" s="489" t="s">
        <v>650</v>
      </c>
      <c r="N16" s="490">
        <v>8</v>
      </c>
      <c r="P16" s="128"/>
    </row>
    <row r="17" spans="1:16" ht="16.5" customHeight="1" thickTop="1" thickBot="1" x14ac:dyDescent="0.25">
      <c r="A17" s="485">
        <v>9</v>
      </c>
      <c r="B17" s="411">
        <v>0</v>
      </c>
      <c r="C17" s="411">
        <v>0</v>
      </c>
      <c r="D17" s="486">
        <v>14229</v>
      </c>
      <c r="E17" s="486">
        <v>13738</v>
      </c>
      <c r="F17" s="486" t="s">
        <v>650</v>
      </c>
      <c r="G17" s="486" t="s">
        <v>650</v>
      </c>
      <c r="H17" s="486" t="s">
        <v>650</v>
      </c>
      <c r="I17" s="486" t="s">
        <v>650</v>
      </c>
      <c r="J17" s="486" t="s">
        <v>650</v>
      </c>
      <c r="K17" s="486" t="s">
        <v>650</v>
      </c>
      <c r="L17" s="486" t="s">
        <v>650</v>
      </c>
      <c r="M17" s="486" t="s">
        <v>650</v>
      </c>
      <c r="N17" s="487">
        <v>9</v>
      </c>
      <c r="P17" s="128"/>
    </row>
    <row r="18" spans="1:16" ht="16.5" customHeight="1" thickTop="1" thickBot="1" x14ac:dyDescent="0.25">
      <c r="A18" s="488">
        <v>10</v>
      </c>
      <c r="B18" s="489">
        <v>0</v>
      </c>
      <c r="C18" s="489">
        <v>0</v>
      </c>
      <c r="D18" s="489">
        <v>13598</v>
      </c>
      <c r="E18" s="489">
        <v>13399</v>
      </c>
      <c r="F18" s="489">
        <v>41</v>
      </c>
      <c r="G18" s="489">
        <v>56</v>
      </c>
      <c r="H18" s="489">
        <v>0</v>
      </c>
      <c r="I18" s="489">
        <v>0</v>
      </c>
      <c r="J18" s="489">
        <v>0</v>
      </c>
      <c r="K18" s="489">
        <v>0</v>
      </c>
      <c r="L18" s="489">
        <v>0</v>
      </c>
      <c r="M18" s="489">
        <v>0</v>
      </c>
      <c r="N18" s="490">
        <v>10</v>
      </c>
      <c r="P18" s="128"/>
    </row>
    <row r="19" spans="1:16" ht="16.5" customHeight="1" thickTop="1" thickBot="1" x14ac:dyDescent="0.25">
      <c r="A19" s="485">
        <v>11</v>
      </c>
      <c r="B19" s="411">
        <v>0</v>
      </c>
      <c r="C19" s="411">
        <v>0</v>
      </c>
      <c r="D19" s="486">
        <v>9271</v>
      </c>
      <c r="E19" s="486">
        <v>8683</v>
      </c>
      <c r="F19" s="486">
        <v>4084</v>
      </c>
      <c r="G19" s="486">
        <v>4158</v>
      </c>
      <c r="H19" s="486">
        <v>0</v>
      </c>
      <c r="I19" s="486">
        <v>0</v>
      </c>
      <c r="J19" s="486">
        <v>0</v>
      </c>
      <c r="K19" s="486">
        <v>0</v>
      </c>
      <c r="L19" s="486">
        <v>0</v>
      </c>
      <c r="M19" s="486">
        <v>0</v>
      </c>
      <c r="N19" s="487">
        <v>11</v>
      </c>
      <c r="P19" s="128"/>
    </row>
    <row r="20" spans="1:16" ht="16.5" customHeight="1" thickTop="1" thickBot="1" x14ac:dyDescent="0.25">
      <c r="A20" s="488">
        <v>12</v>
      </c>
      <c r="B20" s="415">
        <v>0</v>
      </c>
      <c r="C20" s="415">
        <v>0</v>
      </c>
      <c r="D20" s="489">
        <v>1124</v>
      </c>
      <c r="E20" s="489">
        <v>882</v>
      </c>
      <c r="F20" s="489">
        <v>11739</v>
      </c>
      <c r="G20" s="489">
        <v>11398</v>
      </c>
      <c r="H20" s="489">
        <v>2</v>
      </c>
      <c r="I20" s="489">
        <v>0</v>
      </c>
      <c r="J20" s="489">
        <v>0</v>
      </c>
      <c r="K20" s="489">
        <v>0</v>
      </c>
      <c r="L20" s="489">
        <v>0</v>
      </c>
      <c r="M20" s="489">
        <v>0</v>
      </c>
      <c r="N20" s="490">
        <v>12</v>
      </c>
      <c r="P20" s="128"/>
    </row>
    <row r="21" spans="1:16" ht="16.5" customHeight="1" thickTop="1" thickBot="1" x14ac:dyDescent="0.25">
      <c r="A21" s="485">
        <v>13</v>
      </c>
      <c r="B21" s="411">
        <v>0</v>
      </c>
      <c r="C21" s="411">
        <v>0</v>
      </c>
      <c r="D21" s="486">
        <v>249</v>
      </c>
      <c r="E21" s="486">
        <v>171</v>
      </c>
      <c r="F21" s="486">
        <v>11848</v>
      </c>
      <c r="G21" s="486">
        <v>11360</v>
      </c>
      <c r="H21" s="486">
        <v>32</v>
      </c>
      <c r="I21" s="486">
        <v>4</v>
      </c>
      <c r="J21" s="486">
        <v>1</v>
      </c>
      <c r="K21" s="486">
        <v>0</v>
      </c>
      <c r="L21" s="486">
        <v>0</v>
      </c>
      <c r="M21" s="486">
        <v>0</v>
      </c>
      <c r="N21" s="487">
        <v>13</v>
      </c>
      <c r="P21" s="128"/>
    </row>
    <row r="22" spans="1:16" ht="16.5" customHeight="1" thickTop="1" thickBot="1" x14ac:dyDescent="0.25">
      <c r="A22" s="488">
        <v>14</v>
      </c>
      <c r="B22" s="415">
        <v>0</v>
      </c>
      <c r="C22" s="415">
        <v>0</v>
      </c>
      <c r="D22" s="489">
        <v>74</v>
      </c>
      <c r="E22" s="489">
        <v>38</v>
      </c>
      <c r="F22" s="489">
        <v>8049</v>
      </c>
      <c r="G22" s="489">
        <v>7689</v>
      </c>
      <c r="H22" s="489">
        <v>44</v>
      </c>
      <c r="I22" s="489">
        <v>5</v>
      </c>
      <c r="J22" s="489">
        <v>3303</v>
      </c>
      <c r="K22" s="489">
        <v>3461</v>
      </c>
      <c r="L22" s="489">
        <v>125</v>
      </c>
      <c r="M22" s="489">
        <v>33</v>
      </c>
      <c r="N22" s="490">
        <v>14</v>
      </c>
      <c r="P22" s="128"/>
    </row>
    <row r="23" spans="1:16" ht="16.5" customHeight="1" thickTop="1" thickBot="1" x14ac:dyDescent="0.25">
      <c r="A23" s="485">
        <v>15</v>
      </c>
      <c r="B23" s="411">
        <v>0</v>
      </c>
      <c r="C23" s="411">
        <v>0</v>
      </c>
      <c r="D23" s="486">
        <v>29</v>
      </c>
      <c r="E23" s="486">
        <v>14</v>
      </c>
      <c r="F23" s="486">
        <v>1524</v>
      </c>
      <c r="G23" s="486">
        <v>1088</v>
      </c>
      <c r="H23" s="486">
        <v>7</v>
      </c>
      <c r="I23" s="486">
        <v>0</v>
      </c>
      <c r="J23" s="486">
        <v>8647</v>
      </c>
      <c r="K23" s="486">
        <v>8712</v>
      </c>
      <c r="L23" s="486">
        <v>304</v>
      </c>
      <c r="M23" s="486">
        <v>122</v>
      </c>
      <c r="N23" s="487">
        <v>15</v>
      </c>
      <c r="P23" s="128"/>
    </row>
    <row r="24" spans="1:16" ht="16.5" customHeight="1" thickTop="1" thickBot="1" x14ac:dyDescent="0.25">
      <c r="A24" s="488">
        <v>16</v>
      </c>
      <c r="B24" s="489">
        <v>0</v>
      </c>
      <c r="C24" s="415">
        <v>0</v>
      </c>
      <c r="D24" s="489">
        <v>17</v>
      </c>
      <c r="E24" s="489">
        <v>2</v>
      </c>
      <c r="F24" s="489">
        <v>460</v>
      </c>
      <c r="G24" s="489">
        <v>247</v>
      </c>
      <c r="H24" s="489">
        <v>0</v>
      </c>
      <c r="I24" s="489">
        <v>0</v>
      </c>
      <c r="J24" s="489">
        <v>8608</v>
      </c>
      <c r="K24" s="489">
        <v>8929</v>
      </c>
      <c r="L24" s="489">
        <v>329</v>
      </c>
      <c r="M24" s="489">
        <v>105</v>
      </c>
      <c r="N24" s="490">
        <v>16</v>
      </c>
      <c r="P24" s="128"/>
    </row>
    <row r="25" spans="1:16" ht="16.5" customHeight="1" thickTop="1" thickBot="1" x14ac:dyDescent="0.25">
      <c r="A25" s="485">
        <v>17</v>
      </c>
      <c r="B25" s="411">
        <v>0</v>
      </c>
      <c r="C25" s="411">
        <v>0</v>
      </c>
      <c r="D25" s="486">
        <v>10</v>
      </c>
      <c r="E25" s="486">
        <v>2</v>
      </c>
      <c r="F25" s="486">
        <v>209</v>
      </c>
      <c r="G25" s="486">
        <v>83</v>
      </c>
      <c r="H25" s="486">
        <v>0</v>
      </c>
      <c r="I25" s="486">
        <v>0</v>
      </c>
      <c r="J25" s="486">
        <v>6679</v>
      </c>
      <c r="K25" s="486">
        <v>6320</v>
      </c>
      <c r="L25" s="486">
        <v>248</v>
      </c>
      <c r="M25" s="486">
        <v>90</v>
      </c>
      <c r="N25" s="487">
        <v>17</v>
      </c>
      <c r="P25" s="128"/>
    </row>
    <row r="26" spans="1:16" ht="16.5" customHeight="1" thickTop="1" thickBot="1" x14ac:dyDescent="0.25">
      <c r="A26" s="488">
        <v>18</v>
      </c>
      <c r="B26" s="415">
        <v>0</v>
      </c>
      <c r="C26" s="415">
        <v>0</v>
      </c>
      <c r="D26" s="489">
        <v>3</v>
      </c>
      <c r="E26" s="489">
        <v>0</v>
      </c>
      <c r="F26" s="489">
        <v>54</v>
      </c>
      <c r="G26" s="489">
        <v>24</v>
      </c>
      <c r="H26" s="489">
        <v>0</v>
      </c>
      <c r="I26" s="489">
        <v>0</v>
      </c>
      <c r="J26" s="489">
        <v>2002</v>
      </c>
      <c r="K26" s="489">
        <v>1347</v>
      </c>
      <c r="L26" s="489">
        <v>51</v>
      </c>
      <c r="M26" s="489">
        <v>5</v>
      </c>
      <c r="N26" s="490">
        <v>18</v>
      </c>
      <c r="P26" s="128"/>
    </row>
    <row r="27" spans="1:16" ht="16.5" customHeight="1" thickTop="1" thickBot="1" x14ac:dyDescent="0.25">
      <c r="A27" s="485">
        <v>19</v>
      </c>
      <c r="B27" s="411">
        <v>0</v>
      </c>
      <c r="C27" s="411">
        <v>0</v>
      </c>
      <c r="D27" s="486">
        <v>0</v>
      </c>
      <c r="E27" s="486">
        <v>0</v>
      </c>
      <c r="F27" s="486">
        <v>14</v>
      </c>
      <c r="G27" s="486">
        <v>6</v>
      </c>
      <c r="H27" s="486">
        <v>0</v>
      </c>
      <c r="I27" s="486">
        <v>0</v>
      </c>
      <c r="J27" s="486">
        <v>800</v>
      </c>
      <c r="K27" s="486">
        <v>477</v>
      </c>
      <c r="L27" s="486">
        <v>30</v>
      </c>
      <c r="M27" s="486">
        <v>0</v>
      </c>
      <c r="N27" s="487">
        <v>19</v>
      </c>
      <c r="P27" s="128"/>
    </row>
    <row r="28" spans="1:16" ht="16.5" customHeight="1" thickTop="1" thickBot="1" x14ac:dyDescent="0.25">
      <c r="A28" s="488">
        <v>20</v>
      </c>
      <c r="B28" s="415">
        <v>0</v>
      </c>
      <c r="C28" s="415">
        <v>0</v>
      </c>
      <c r="D28" s="489">
        <v>0</v>
      </c>
      <c r="E28" s="489">
        <v>1</v>
      </c>
      <c r="F28" s="489">
        <v>0</v>
      </c>
      <c r="G28" s="489">
        <v>2</v>
      </c>
      <c r="H28" s="489">
        <v>0</v>
      </c>
      <c r="I28" s="489">
        <v>0</v>
      </c>
      <c r="J28" s="489">
        <v>364</v>
      </c>
      <c r="K28" s="489">
        <v>189</v>
      </c>
      <c r="L28" s="489">
        <v>4</v>
      </c>
      <c r="M28" s="489">
        <v>0</v>
      </c>
      <c r="N28" s="490">
        <v>20</v>
      </c>
      <c r="P28" s="128"/>
    </row>
    <row r="29" spans="1:16" ht="16.5" customHeight="1" thickTop="1" thickBot="1" x14ac:dyDescent="0.25">
      <c r="A29" s="485">
        <v>21</v>
      </c>
      <c r="B29" s="411">
        <v>0</v>
      </c>
      <c r="C29" s="411">
        <v>0</v>
      </c>
      <c r="D29" s="486">
        <v>0</v>
      </c>
      <c r="E29" s="486">
        <v>0</v>
      </c>
      <c r="F29" s="486">
        <v>0</v>
      </c>
      <c r="G29" s="486">
        <v>0</v>
      </c>
      <c r="H29" s="486">
        <v>0</v>
      </c>
      <c r="I29" s="486">
        <v>0</v>
      </c>
      <c r="J29" s="486">
        <v>100</v>
      </c>
      <c r="K29" s="486">
        <v>106</v>
      </c>
      <c r="L29" s="486">
        <v>5</v>
      </c>
      <c r="M29" s="486">
        <v>0</v>
      </c>
      <c r="N29" s="487">
        <v>21</v>
      </c>
      <c r="P29" s="128"/>
    </row>
    <row r="30" spans="1:16" ht="16.5" customHeight="1" thickTop="1" thickBot="1" x14ac:dyDescent="0.25">
      <c r="A30" s="491">
        <v>22</v>
      </c>
      <c r="B30" s="489">
        <v>0</v>
      </c>
      <c r="C30" s="415">
        <v>0</v>
      </c>
      <c r="D30" s="492">
        <v>0</v>
      </c>
      <c r="E30" s="492">
        <v>0</v>
      </c>
      <c r="F30" s="492">
        <v>0</v>
      </c>
      <c r="G30" s="492">
        <v>0</v>
      </c>
      <c r="H30" s="492">
        <v>0</v>
      </c>
      <c r="I30" s="492">
        <v>0</v>
      </c>
      <c r="J30" s="492">
        <v>24</v>
      </c>
      <c r="K30" s="492">
        <v>23</v>
      </c>
      <c r="L30" s="492">
        <v>1</v>
      </c>
      <c r="M30" s="492">
        <v>0</v>
      </c>
      <c r="N30" s="493">
        <v>22</v>
      </c>
    </row>
    <row r="31" spans="1:16" ht="16.5" customHeight="1" thickTop="1" x14ac:dyDescent="0.2">
      <c r="A31" s="494" t="s">
        <v>173</v>
      </c>
      <c r="B31" s="419">
        <v>0</v>
      </c>
      <c r="C31" s="670">
        <v>0</v>
      </c>
      <c r="D31" s="495">
        <v>0</v>
      </c>
      <c r="E31" s="495">
        <v>0</v>
      </c>
      <c r="F31" s="495">
        <v>0</v>
      </c>
      <c r="G31" s="495">
        <v>0</v>
      </c>
      <c r="H31" s="495">
        <v>0</v>
      </c>
      <c r="I31" s="495">
        <v>0</v>
      </c>
      <c r="J31" s="495">
        <v>0</v>
      </c>
      <c r="K31" s="495">
        <v>0</v>
      </c>
      <c r="L31" s="495">
        <v>0</v>
      </c>
      <c r="M31" s="495">
        <v>0</v>
      </c>
      <c r="N31" s="496" t="s">
        <v>172</v>
      </c>
    </row>
    <row r="32" spans="1:16" s="42" customFormat="1" ht="22.5" customHeight="1" x14ac:dyDescent="0.2">
      <c r="A32" s="497" t="s">
        <v>7</v>
      </c>
      <c r="B32" s="498">
        <f>SUM(B10:B31)</f>
        <v>28229</v>
      </c>
      <c r="C32" s="669">
        <f t="shared" ref="C32:M32" si="0">SUM(C10:C31)</f>
        <v>26784</v>
      </c>
      <c r="D32" s="498">
        <f t="shared" si="0"/>
        <v>87402</v>
      </c>
      <c r="E32" s="498">
        <f t="shared" si="0"/>
        <v>84161</v>
      </c>
      <c r="F32" s="498">
        <f t="shared" si="0"/>
        <v>38022</v>
      </c>
      <c r="G32" s="498">
        <f t="shared" si="0"/>
        <v>36111</v>
      </c>
      <c r="H32" s="498">
        <f t="shared" si="0"/>
        <v>85</v>
      </c>
      <c r="I32" s="498">
        <f t="shared" si="0"/>
        <v>9</v>
      </c>
      <c r="J32" s="498">
        <f t="shared" si="0"/>
        <v>30528</v>
      </c>
      <c r="K32" s="498">
        <f t="shared" si="0"/>
        <v>29564</v>
      </c>
      <c r="L32" s="498">
        <f t="shared" si="0"/>
        <v>1097</v>
      </c>
      <c r="M32" s="498">
        <f t="shared" si="0"/>
        <v>355</v>
      </c>
      <c r="N32" s="499" t="s">
        <v>8</v>
      </c>
    </row>
    <row r="33" spans="1:14" x14ac:dyDescent="0.2">
      <c r="A33" s="549" t="s">
        <v>645</v>
      </c>
      <c r="M33" s="1025" t="s">
        <v>1201</v>
      </c>
      <c r="N33" s="1025"/>
    </row>
    <row r="34" spans="1:14" x14ac:dyDescent="0.2">
      <c r="A34" s="549" t="s">
        <v>651</v>
      </c>
      <c r="M34" s="882" t="s">
        <v>1202</v>
      </c>
      <c r="N34" s="882"/>
    </row>
    <row r="35" spans="1:14" x14ac:dyDescent="0.2">
      <c r="A35" s="162"/>
    </row>
  </sheetData>
  <mergeCells count="20">
    <mergeCell ref="M33:N33"/>
    <mergeCell ref="M34:N34"/>
    <mergeCell ref="B7:C7"/>
    <mergeCell ref="D7:E7"/>
    <mergeCell ref="F7:G7"/>
    <mergeCell ref="H7:I7"/>
    <mergeCell ref="J7:K7"/>
    <mergeCell ref="A1:N1"/>
    <mergeCell ref="A2:N2"/>
    <mergeCell ref="A3:N3"/>
    <mergeCell ref="A4:N4"/>
    <mergeCell ref="L6:M6"/>
    <mergeCell ref="A6:A9"/>
    <mergeCell ref="B6:C6"/>
    <mergeCell ref="D6:E6"/>
    <mergeCell ref="F6:G6"/>
    <mergeCell ref="J6:K6"/>
    <mergeCell ref="N6:N9"/>
    <mergeCell ref="L7:M7"/>
    <mergeCell ref="H6:I6"/>
  </mergeCells>
  <printOptions horizontalCentered="1" verticalCentered="1"/>
  <pageMargins left="0" right="0" top="0" bottom="0" header="0" footer="0"/>
  <pageSetup paperSize="9" scale="9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35"/>
  <sheetViews>
    <sheetView showGridLines="0" rightToLeft="1" view="pageBreakPreview" zoomScaleNormal="100" zoomScaleSheetLayoutView="100" workbookViewId="0">
      <selection activeCell="Q13" sqref="Q13"/>
    </sheetView>
  </sheetViews>
  <sheetFormatPr defaultColWidth="9.140625" defaultRowHeight="12.75" x14ac:dyDescent="0.2"/>
  <cols>
    <col min="1" max="1" width="19" style="39" customWidth="1"/>
    <col min="2" max="2" width="12.28515625" style="39" customWidth="1"/>
    <col min="3" max="10" width="10.42578125" style="39" customWidth="1"/>
    <col min="11" max="11" width="12.28515625" style="39" customWidth="1"/>
    <col min="12" max="12" width="21.85546875" style="58" customWidth="1"/>
    <col min="13" max="13" width="11.28515625" style="39" customWidth="1"/>
    <col min="14" max="16384" width="9.140625" style="39"/>
  </cols>
  <sheetData>
    <row r="1" spans="1:17" s="55" customFormat="1" ht="20.25" x14ac:dyDescent="0.3">
      <c r="A1" s="899" t="s">
        <v>661</v>
      </c>
      <c r="B1" s="899"/>
      <c r="C1" s="899"/>
      <c r="D1" s="899"/>
      <c r="E1" s="899"/>
      <c r="F1" s="899"/>
      <c r="G1" s="899"/>
      <c r="H1" s="899"/>
      <c r="I1" s="899"/>
      <c r="J1" s="899"/>
      <c r="K1" s="899"/>
      <c r="L1" s="899"/>
      <c r="M1" s="68"/>
    </row>
    <row r="2" spans="1:17" s="70" customFormat="1" ht="20.25" x14ac:dyDescent="0.3">
      <c r="B2" s="902" t="s">
        <v>1334</v>
      </c>
      <c r="C2" s="902"/>
      <c r="D2" s="902"/>
      <c r="E2" s="902"/>
      <c r="F2" s="902"/>
      <c r="G2" s="902"/>
      <c r="H2" s="902"/>
      <c r="I2" s="902"/>
      <c r="J2" s="902"/>
      <c r="K2" s="902"/>
      <c r="L2" s="69"/>
      <c r="M2" s="68"/>
    </row>
    <row r="3" spans="1:17" ht="18.75" customHeight="1" x14ac:dyDescent="0.2">
      <c r="A3" s="1043" t="s">
        <v>662</v>
      </c>
      <c r="B3" s="1043"/>
      <c r="C3" s="1043"/>
      <c r="D3" s="1043"/>
      <c r="E3" s="1043"/>
      <c r="F3" s="1043"/>
      <c r="G3" s="1043"/>
      <c r="H3" s="1043"/>
      <c r="I3" s="1043"/>
      <c r="J3" s="1043"/>
      <c r="K3" s="1043"/>
      <c r="L3" s="1043"/>
      <c r="M3" s="122"/>
    </row>
    <row r="4" spans="1:17" ht="15.75" x14ac:dyDescent="0.2">
      <c r="B4" s="888" t="s">
        <v>1331</v>
      </c>
      <c r="C4" s="888"/>
      <c r="D4" s="888"/>
      <c r="E4" s="888"/>
      <c r="F4" s="888"/>
      <c r="G4" s="888"/>
      <c r="H4" s="888"/>
      <c r="I4" s="888"/>
      <c r="J4" s="888"/>
      <c r="K4" s="888"/>
      <c r="L4" s="65"/>
      <c r="M4" s="122"/>
    </row>
    <row r="5" spans="1:17" ht="15.75" x14ac:dyDescent="0.2">
      <c r="A5" s="10" t="s">
        <v>475</v>
      </c>
      <c r="B5" s="532"/>
      <c r="C5" s="532"/>
      <c r="D5" s="532"/>
      <c r="E5" s="532"/>
      <c r="F5" s="532"/>
      <c r="G5" s="532"/>
      <c r="H5" s="532"/>
      <c r="I5" s="532"/>
      <c r="J5" s="532"/>
      <c r="K5" s="14"/>
      <c r="L5" s="14" t="s">
        <v>476</v>
      </c>
      <c r="M5" s="122"/>
    </row>
    <row r="6" spans="1:17" ht="18.75" customHeight="1" thickBot="1" x14ac:dyDescent="0.3">
      <c r="A6" s="1033" t="s">
        <v>669</v>
      </c>
      <c r="B6" s="1030" t="s">
        <v>657</v>
      </c>
      <c r="C6" s="967" t="s">
        <v>406</v>
      </c>
      <c r="D6" s="967"/>
      <c r="E6" s="967"/>
      <c r="F6" s="967"/>
      <c r="G6" s="965" t="s">
        <v>915</v>
      </c>
      <c r="H6" s="987"/>
      <c r="I6" s="987"/>
      <c r="J6" s="966"/>
      <c r="K6" s="1027" t="s">
        <v>395</v>
      </c>
      <c r="L6" s="1027" t="s">
        <v>392</v>
      </c>
    </row>
    <row r="7" spans="1:17" ht="15" customHeight="1" thickBot="1" x14ac:dyDescent="0.25">
      <c r="A7" s="1034"/>
      <c r="B7" s="1031"/>
      <c r="C7" s="944" t="s">
        <v>895</v>
      </c>
      <c r="D7" s="944"/>
      <c r="E7" s="944"/>
      <c r="F7" s="944"/>
      <c r="G7" s="944" t="s">
        <v>894</v>
      </c>
      <c r="H7" s="944"/>
      <c r="I7" s="944"/>
      <c r="J7" s="944"/>
      <c r="K7" s="1028"/>
      <c r="L7" s="1028"/>
    </row>
    <row r="8" spans="1:17" s="125" customFormat="1" ht="33.75" customHeight="1" thickBot="1" x14ac:dyDescent="0.25">
      <c r="A8" s="1034"/>
      <c r="B8" s="1031"/>
      <c r="C8" s="1036" t="s">
        <v>659</v>
      </c>
      <c r="D8" s="1036"/>
      <c r="E8" s="1036" t="s">
        <v>829</v>
      </c>
      <c r="F8" s="1036"/>
      <c r="G8" s="1036" t="s">
        <v>659</v>
      </c>
      <c r="H8" s="1036"/>
      <c r="I8" s="1036" t="s">
        <v>829</v>
      </c>
      <c r="J8" s="1036"/>
      <c r="K8" s="1028"/>
      <c r="L8" s="1028"/>
    </row>
    <row r="9" spans="1:17" s="125" customFormat="1" ht="16.5" customHeight="1" thickBot="1" x14ac:dyDescent="0.25">
      <c r="A9" s="1034"/>
      <c r="B9" s="1031"/>
      <c r="C9" s="307" t="s">
        <v>9</v>
      </c>
      <c r="D9" s="307" t="s">
        <v>464</v>
      </c>
      <c r="E9" s="307" t="s">
        <v>9</v>
      </c>
      <c r="F9" s="307" t="s">
        <v>464</v>
      </c>
      <c r="G9" s="307" t="s">
        <v>9</v>
      </c>
      <c r="H9" s="307" t="s">
        <v>464</v>
      </c>
      <c r="I9" s="307" t="s">
        <v>9</v>
      </c>
      <c r="J9" s="307" t="s">
        <v>464</v>
      </c>
      <c r="K9" s="1028"/>
      <c r="L9" s="1028"/>
    </row>
    <row r="10" spans="1:17" s="125" customFormat="1" ht="14.25" customHeight="1" x14ac:dyDescent="0.2">
      <c r="A10" s="1035"/>
      <c r="B10" s="1032"/>
      <c r="C10" s="241" t="s">
        <v>465</v>
      </c>
      <c r="D10" s="241" t="s">
        <v>466</v>
      </c>
      <c r="E10" s="241" t="s">
        <v>465</v>
      </c>
      <c r="F10" s="241" t="s">
        <v>466</v>
      </c>
      <c r="G10" s="241" t="s">
        <v>465</v>
      </c>
      <c r="H10" s="241" t="s">
        <v>466</v>
      </c>
      <c r="I10" s="241" t="s">
        <v>465</v>
      </c>
      <c r="J10" s="241" t="s">
        <v>466</v>
      </c>
      <c r="K10" s="1029"/>
      <c r="L10" s="1029"/>
    </row>
    <row r="11" spans="1:17" ht="16.5" customHeight="1" thickBot="1" x14ac:dyDescent="0.25">
      <c r="A11" s="1037" t="s">
        <v>819</v>
      </c>
      <c r="B11" s="310" t="s">
        <v>10</v>
      </c>
      <c r="C11" s="311">
        <v>4629</v>
      </c>
      <c r="D11" s="268">
        <v>5019</v>
      </c>
      <c r="E11" s="268">
        <v>4565</v>
      </c>
      <c r="F11" s="268">
        <v>4962</v>
      </c>
      <c r="G11" s="268">
        <v>10629</v>
      </c>
      <c r="H11" s="268">
        <v>9732</v>
      </c>
      <c r="I11" s="268">
        <v>10453</v>
      </c>
      <c r="J11" s="268">
        <v>9588</v>
      </c>
      <c r="K11" s="354" t="s">
        <v>379</v>
      </c>
      <c r="L11" s="885" t="s">
        <v>3</v>
      </c>
      <c r="M11" s="128"/>
      <c r="N11" s="128"/>
      <c r="O11" s="128"/>
      <c r="P11" s="128"/>
      <c r="Q11" s="128"/>
    </row>
    <row r="12" spans="1:17" ht="16.5" customHeight="1" thickBot="1" x14ac:dyDescent="0.25">
      <c r="A12" s="1038"/>
      <c r="B12" s="308" t="s">
        <v>11</v>
      </c>
      <c r="C12" s="309">
        <v>4879</v>
      </c>
      <c r="D12" s="247">
        <v>5240</v>
      </c>
      <c r="E12" s="247">
        <v>4836</v>
      </c>
      <c r="F12" s="247">
        <v>5207</v>
      </c>
      <c r="G12" s="247">
        <v>10408</v>
      </c>
      <c r="H12" s="247">
        <v>9380</v>
      </c>
      <c r="I12" s="247">
        <v>10281</v>
      </c>
      <c r="J12" s="247">
        <v>9247</v>
      </c>
      <c r="K12" s="364" t="s">
        <v>383</v>
      </c>
      <c r="L12" s="886"/>
      <c r="M12" s="128"/>
      <c r="N12" s="128"/>
    </row>
    <row r="13" spans="1:17" ht="16.5" customHeight="1" thickBot="1" x14ac:dyDescent="0.25">
      <c r="A13" s="1038"/>
      <c r="B13" s="274" t="s">
        <v>12</v>
      </c>
      <c r="C13" s="246">
        <v>4764</v>
      </c>
      <c r="D13" s="249">
        <v>5192</v>
      </c>
      <c r="E13" s="249">
        <v>4734</v>
      </c>
      <c r="F13" s="249">
        <v>5143</v>
      </c>
      <c r="G13" s="249">
        <v>9990</v>
      </c>
      <c r="H13" s="249">
        <v>9033</v>
      </c>
      <c r="I13" s="249">
        <v>9843</v>
      </c>
      <c r="J13" s="249">
        <v>8896</v>
      </c>
      <c r="K13" s="353" t="s">
        <v>376</v>
      </c>
      <c r="L13" s="886"/>
      <c r="M13" s="128"/>
      <c r="N13" s="128"/>
    </row>
    <row r="14" spans="1:17" ht="16.5" customHeight="1" thickBot="1" x14ac:dyDescent="0.25">
      <c r="A14" s="1038"/>
      <c r="B14" s="308" t="s">
        <v>389</v>
      </c>
      <c r="C14" s="309">
        <v>4867</v>
      </c>
      <c r="D14" s="247">
        <v>5390</v>
      </c>
      <c r="E14" s="247">
        <v>4759</v>
      </c>
      <c r="F14" s="247">
        <v>5245</v>
      </c>
      <c r="G14" s="247">
        <v>9603</v>
      </c>
      <c r="H14" s="247">
        <v>8483</v>
      </c>
      <c r="I14" s="247">
        <v>9456</v>
      </c>
      <c r="J14" s="247">
        <v>8354</v>
      </c>
      <c r="K14" s="364" t="s">
        <v>388</v>
      </c>
      <c r="L14" s="886"/>
      <c r="M14" s="128"/>
      <c r="N14" s="128"/>
    </row>
    <row r="15" spans="1:17" ht="16.5" customHeight="1" thickBot="1" x14ac:dyDescent="0.25">
      <c r="A15" s="1038"/>
      <c r="B15" s="274" t="s">
        <v>387</v>
      </c>
      <c r="C15" s="246">
        <v>4914</v>
      </c>
      <c r="D15" s="249">
        <v>5539</v>
      </c>
      <c r="E15" s="249">
        <v>4714</v>
      </c>
      <c r="F15" s="249">
        <v>5445</v>
      </c>
      <c r="G15" s="249">
        <v>9061</v>
      </c>
      <c r="H15" s="249">
        <v>8246</v>
      </c>
      <c r="I15" s="249">
        <v>8938</v>
      </c>
      <c r="J15" s="249">
        <v>8148</v>
      </c>
      <c r="K15" s="353" t="s">
        <v>386</v>
      </c>
      <c r="L15" s="886"/>
      <c r="M15" s="128"/>
      <c r="N15" s="128"/>
    </row>
    <row r="16" spans="1:17" ht="16.5" customHeight="1" thickBot="1" x14ac:dyDescent="0.25">
      <c r="A16" s="1038"/>
      <c r="B16" s="312" t="s">
        <v>385</v>
      </c>
      <c r="C16" s="313">
        <v>4860</v>
      </c>
      <c r="D16" s="270">
        <v>5212</v>
      </c>
      <c r="E16" s="270">
        <v>4739</v>
      </c>
      <c r="F16" s="270">
        <v>5167</v>
      </c>
      <c r="G16" s="270">
        <v>8789</v>
      </c>
      <c r="H16" s="270">
        <v>7687</v>
      </c>
      <c r="I16" s="270">
        <v>8652</v>
      </c>
      <c r="J16" s="270">
        <v>7583</v>
      </c>
      <c r="K16" s="365" t="s">
        <v>384</v>
      </c>
      <c r="L16" s="886"/>
      <c r="M16" s="128"/>
      <c r="N16" s="128"/>
    </row>
    <row r="17" spans="1:14" ht="16.5" customHeight="1" x14ac:dyDescent="0.2">
      <c r="A17" s="1039"/>
      <c r="B17" s="710" t="s">
        <v>7</v>
      </c>
      <c r="C17" s="692">
        <f>SUM(C11:C16)</f>
        <v>28913</v>
      </c>
      <c r="D17" s="692">
        <f t="shared" ref="D17:J17" si="0">SUM(D11:D16)</f>
        <v>31592</v>
      </c>
      <c r="E17" s="692">
        <f t="shared" si="0"/>
        <v>28347</v>
      </c>
      <c r="F17" s="692">
        <f t="shared" si="0"/>
        <v>31169</v>
      </c>
      <c r="G17" s="692">
        <f t="shared" si="0"/>
        <v>58480</v>
      </c>
      <c r="H17" s="692">
        <f t="shared" si="0"/>
        <v>52561</v>
      </c>
      <c r="I17" s="692">
        <f t="shared" si="0"/>
        <v>57623</v>
      </c>
      <c r="J17" s="692">
        <f t="shared" si="0"/>
        <v>51816</v>
      </c>
      <c r="K17" s="693" t="s">
        <v>8</v>
      </c>
      <c r="L17" s="1040"/>
      <c r="M17" s="128"/>
      <c r="N17" s="128"/>
    </row>
    <row r="18" spans="1:14" ht="16.5" customHeight="1" thickBot="1" x14ac:dyDescent="0.25">
      <c r="A18" s="1041" t="s">
        <v>415</v>
      </c>
      <c r="B18" s="250" t="s">
        <v>10</v>
      </c>
      <c r="C18" s="512">
        <v>5536</v>
      </c>
      <c r="D18" s="512">
        <v>5728</v>
      </c>
      <c r="E18" s="512">
        <v>5009</v>
      </c>
      <c r="F18" s="512">
        <v>5558</v>
      </c>
      <c r="G18" s="512">
        <v>8215</v>
      </c>
      <c r="H18" s="512">
        <v>6970</v>
      </c>
      <c r="I18" s="512">
        <v>8102</v>
      </c>
      <c r="J18" s="512">
        <v>6901</v>
      </c>
      <c r="K18" s="526" t="s">
        <v>379</v>
      </c>
      <c r="L18" s="910" t="s">
        <v>4</v>
      </c>
      <c r="M18" s="128"/>
      <c r="N18" s="128"/>
    </row>
    <row r="19" spans="1:14" ht="16.5" customHeight="1" thickBot="1" x14ac:dyDescent="0.25">
      <c r="A19" s="980"/>
      <c r="B19" s="274" t="s">
        <v>11</v>
      </c>
      <c r="C19" s="249">
        <v>5131</v>
      </c>
      <c r="D19" s="249">
        <v>5462</v>
      </c>
      <c r="E19" s="249">
        <v>4927</v>
      </c>
      <c r="F19" s="249">
        <v>5371</v>
      </c>
      <c r="G19" s="249">
        <v>7462</v>
      </c>
      <c r="H19" s="249">
        <v>6632</v>
      </c>
      <c r="I19" s="249">
        <v>7347</v>
      </c>
      <c r="J19" s="249">
        <v>6563</v>
      </c>
      <c r="K19" s="353" t="s">
        <v>383</v>
      </c>
      <c r="L19" s="894"/>
      <c r="M19" s="128"/>
      <c r="N19" s="128"/>
    </row>
    <row r="20" spans="1:14" ht="16.5" customHeight="1" thickBot="1" x14ac:dyDescent="0.25">
      <c r="A20" s="980"/>
      <c r="B20" s="293" t="s">
        <v>12</v>
      </c>
      <c r="C20" s="270">
        <v>4935</v>
      </c>
      <c r="D20" s="270">
        <v>5351</v>
      </c>
      <c r="E20" s="270">
        <v>4773</v>
      </c>
      <c r="F20" s="270">
        <v>5257</v>
      </c>
      <c r="G20" s="270">
        <v>6743</v>
      </c>
      <c r="H20" s="270">
        <v>5967</v>
      </c>
      <c r="I20" s="270">
        <v>6612</v>
      </c>
      <c r="J20" s="270">
        <v>5895</v>
      </c>
      <c r="K20" s="365" t="s">
        <v>376</v>
      </c>
      <c r="L20" s="894"/>
      <c r="M20" s="128"/>
      <c r="N20" s="128"/>
    </row>
    <row r="21" spans="1:14" ht="16.5" customHeight="1" x14ac:dyDescent="0.2">
      <c r="A21" s="1042"/>
      <c r="B21" s="314" t="s">
        <v>7</v>
      </c>
      <c r="C21" s="296">
        <f>SUM(C18:C20)</f>
        <v>15602</v>
      </c>
      <c r="D21" s="296">
        <f t="shared" ref="D21:J21" si="1">SUM(D18:D20)</f>
        <v>16541</v>
      </c>
      <c r="E21" s="296">
        <f t="shared" si="1"/>
        <v>14709</v>
      </c>
      <c r="F21" s="296">
        <f t="shared" si="1"/>
        <v>16186</v>
      </c>
      <c r="G21" s="296">
        <f t="shared" si="1"/>
        <v>22420</v>
      </c>
      <c r="H21" s="296">
        <f t="shared" si="1"/>
        <v>19569</v>
      </c>
      <c r="I21" s="296">
        <f t="shared" si="1"/>
        <v>22061</v>
      </c>
      <c r="J21" s="296">
        <f t="shared" si="1"/>
        <v>19359</v>
      </c>
      <c r="K21" s="366" t="s">
        <v>8</v>
      </c>
      <c r="L21" s="911"/>
      <c r="M21" s="128"/>
      <c r="N21" s="128"/>
    </row>
    <row r="22" spans="1:14" ht="16.5" customHeight="1" thickBot="1" x14ac:dyDescent="0.25">
      <c r="A22" s="1037" t="s">
        <v>979</v>
      </c>
      <c r="B22" s="301" t="s">
        <v>10</v>
      </c>
      <c r="C22" s="300">
        <v>0</v>
      </c>
      <c r="D22" s="300">
        <v>0</v>
      </c>
      <c r="E22" s="300">
        <v>0</v>
      </c>
      <c r="F22" s="300">
        <v>0</v>
      </c>
      <c r="G22" s="300">
        <v>0</v>
      </c>
      <c r="H22" s="300">
        <v>0</v>
      </c>
      <c r="I22" s="300">
        <v>0</v>
      </c>
      <c r="J22" s="300">
        <v>0</v>
      </c>
      <c r="K22" s="302" t="s">
        <v>379</v>
      </c>
      <c r="L22" s="1012" t="s">
        <v>1205</v>
      </c>
    </row>
    <row r="23" spans="1:14" ht="16.5" customHeight="1" thickBot="1" x14ac:dyDescent="0.25">
      <c r="A23" s="1038"/>
      <c r="B23" s="274" t="s">
        <v>11</v>
      </c>
      <c r="C23" s="249">
        <v>0</v>
      </c>
      <c r="D23" s="249">
        <v>0</v>
      </c>
      <c r="E23" s="249">
        <v>0</v>
      </c>
      <c r="F23" s="249">
        <v>0</v>
      </c>
      <c r="G23" s="249">
        <v>5</v>
      </c>
      <c r="H23" s="249">
        <v>4</v>
      </c>
      <c r="I23" s="249">
        <v>5</v>
      </c>
      <c r="J23" s="249">
        <v>4</v>
      </c>
      <c r="K23" s="353" t="s">
        <v>383</v>
      </c>
      <c r="L23" s="1013"/>
    </row>
    <row r="24" spans="1:14" ht="16.5" customHeight="1" thickBot="1" x14ac:dyDescent="0.25">
      <c r="A24" s="1038"/>
      <c r="B24" s="293" t="s">
        <v>12</v>
      </c>
      <c r="C24" s="270">
        <v>61</v>
      </c>
      <c r="D24" s="270">
        <v>0</v>
      </c>
      <c r="E24" s="270">
        <v>61</v>
      </c>
      <c r="F24" s="270">
        <v>0</v>
      </c>
      <c r="G24" s="270">
        <v>19</v>
      </c>
      <c r="H24" s="270">
        <v>5</v>
      </c>
      <c r="I24" s="270">
        <v>19</v>
      </c>
      <c r="J24" s="270">
        <v>5</v>
      </c>
      <c r="K24" s="365" t="s">
        <v>376</v>
      </c>
      <c r="L24" s="1013"/>
    </row>
    <row r="25" spans="1:14" ht="16.5" customHeight="1" x14ac:dyDescent="0.2">
      <c r="A25" s="1039"/>
      <c r="B25" s="710" t="s">
        <v>7</v>
      </c>
      <c r="C25" s="692">
        <f>SUM(C22:C24)</f>
        <v>61</v>
      </c>
      <c r="D25" s="692">
        <f t="shared" ref="D25:J25" si="2">SUM(D22:D24)</f>
        <v>0</v>
      </c>
      <c r="E25" s="692">
        <f t="shared" si="2"/>
        <v>61</v>
      </c>
      <c r="F25" s="692">
        <f t="shared" si="2"/>
        <v>0</v>
      </c>
      <c r="G25" s="692">
        <f t="shared" si="2"/>
        <v>24</v>
      </c>
      <c r="H25" s="692">
        <f t="shared" si="2"/>
        <v>9</v>
      </c>
      <c r="I25" s="692">
        <f t="shared" si="2"/>
        <v>24</v>
      </c>
      <c r="J25" s="692">
        <f t="shared" si="2"/>
        <v>9</v>
      </c>
      <c r="K25" s="693" t="s">
        <v>8</v>
      </c>
      <c r="L25" s="1014"/>
    </row>
    <row r="26" spans="1:14" ht="16.5" customHeight="1" thickBot="1" x14ac:dyDescent="0.25">
      <c r="A26" s="1046" t="s">
        <v>742</v>
      </c>
      <c r="B26" s="250" t="s">
        <v>10</v>
      </c>
      <c r="C26" s="512">
        <v>5153</v>
      </c>
      <c r="D26" s="512">
        <v>5419</v>
      </c>
      <c r="E26" s="512">
        <v>4459</v>
      </c>
      <c r="F26" s="512">
        <v>5161</v>
      </c>
      <c r="G26" s="512">
        <v>6077</v>
      </c>
      <c r="H26" s="512">
        <v>5080</v>
      </c>
      <c r="I26" s="512">
        <v>5933</v>
      </c>
      <c r="J26" s="512">
        <v>4990</v>
      </c>
      <c r="K26" s="526" t="s">
        <v>379</v>
      </c>
      <c r="L26" s="1049" t="s">
        <v>5</v>
      </c>
    </row>
    <row r="27" spans="1:14" ht="16.5" customHeight="1" thickBot="1" x14ac:dyDescent="0.25">
      <c r="A27" s="1047"/>
      <c r="B27" s="274" t="s">
        <v>378</v>
      </c>
      <c r="C27" s="249">
        <v>4573</v>
      </c>
      <c r="D27" s="249">
        <v>5290</v>
      </c>
      <c r="E27" s="249">
        <v>4335</v>
      </c>
      <c r="F27" s="249">
        <v>5193</v>
      </c>
      <c r="G27" s="249">
        <v>5013</v>
      </c>
      <c r="H27" s="249">
        <v>4416</v>
      </c>
      <c r="I27" s="249">
        <v>4492</v>
      </c>
      <c r="J27" s="249">
        <v>4118</v>
      </c>
      <c r="K27" s="353" t="s">
        <v>377</v>
      </c>
      <c r="L27" s="1050"/>
    </row>
    <row r="28" spans="1:14" ht="16.5" customHeight="1" thickBot="1" x14ac:dyDescent="0.25">
      <c r="A28" s="1047"/>
      <c r="B28" s="293" t="s">
        <v>381</v>
      </c>
      <c r="C28" s="270">
        <v>4702</v>
      </c>
      <c r="D28" s="270">
        <v>5159</v>
      </c>
      <c r="E28" s="270">
        <v>3895</v>
      </c>
      <c r="F28" s="270">
        <v>4712</v>
      </c>
      <c r="G28" s="270">
        <v>5005</v>
      </c>
      <c r="H28" s="270">
        <v>4199</v>
      </c>
      <c r="I28" s="270">
        <v>4430</v>
      </c>
      <c r="J28" s="270">
        <v>3826</v>
      </c>
      <c r="K28" s="365" t="s">
        <v>380</v>
      </c>
      <c r="L28" s="1050"/>
    </row>
    <row r="29" spans="1:14" ht="16.5" customHeight="1" x14ac:dyDescent="0.2">
      <c r="A29" s="1048"/>
      <c r="B29" s="314" t="s">
        <v>7</v>
      </c>
      <c r="C29" s="296">
        <f>SUM(C26:C28)</f>
        <v>14428</v>
      </c>
      <c r="D29" s="296">
        <f t="shared" ref="D29:J29" si="3">SUM(D26:D28)</f>
        <v>15868</v>
      </c>
      <c r="E29" s="296">
        <f t="shared" si="3"/>
        <v>12689</v>
      </c>
      <c r="F29" s="296">
        <f t="shared" si="3"/>
        <v>15066</v>
      </c>
      <c r="G29" s="296">
        <f t="shared" si="3"/>
        <v>16095</v>
      </c>
      <c r="H29" s="296">
        <f t="shared" si="3"/>
        <v>13695</v>
      </c>
      <c r="I29" s="296">
        <f t="shared" si="3"/>
        <v>14855</v>
      </c>
      <c r="J29" s="296">
        <f t="shared" si="3"/>
        <v>12934</v>
      </c>
      <c r="K29" s="366" t="s">
        <v>8</v>
      </c>
      <c r="L29" s="1051"/>
    </row>
    <row r="30" spans="1:14" ht="24.75" customHeight="1" thickBot="1" x14ac:dyDescent="0.25">
      <c r="A30" s="1037" t="s">
        <v>298</v>
      </c>
      <c r="B30" s="301" t="s">
        <v>10</v>
      </c>
      <c r="C30" s="300">
        <v>289</v>
      </c>
      <c r="D30" s="300">
        <v>103</v>
      </c>
      <c r="E30" s="300">
        <v>283</v>
      </c>
      <c r="F30" s="300">
        <v>103</v>
      </c>
      <c r="G30" s="300">
        <v>49</v>
      </c>
      <c r="H30" s="300">
        <v>6</v>
      </c>
      <c r="I30" s="300">
        <v>47</v>
      </c>
      <c r="J30" s="300">
        <v>6</v>
      </c>
      <c r="K30" s="302" t="s">
        <v>379</v>
      </c>
      <c r="L30" s="1012" t="s">
        <v>1211</v>
      </c>
    </row>
    <row r="31" spans="1:14" ht="13.5" thickBot="1" x14ac:dyDescent="0.25">
      <c r="A31" s="1038"/>
      <c r="B31" s="274" t="s">
        <v>378</v>
      </c>
      <c r="C31" s="249">
        <v>267</v>
      </c>
      <c r="D31" s="249">
        <v>107</v>
      </c>
      <c r="E31" s="249">
        <v>261</v>
      </c>
      <c r="F31" s="249">
        <v>107</v>
      </c>
      <c r="G31" s="249">
        <v>75</v>
      </c>
      <c r="H31" s="249">
        <v>8</v>
      </c>
      <c r="I31" s="249">
        <v>23</v>
      </c>
      <c r="J31" s="249">
        <v>8</v>
      </c>
      <c r="K31" s="353" t="s">
        <v>377</v>
      </c>
      <c r="L31" s="1013"/>
    </row>
    <row r="32" spans="1:14" ht="13.5" thickBot="1" x14ac:dyDescent="0.25">
      <c r="A32" s="1038"/>
      <c r="B32" s="293" t="s">
        <v>12</v>
      </c>
      <c r="C32" s="270">
        <v>308</v>
      </c>
      <c r="D32" s="270">
        <v>128</v>
      </c>
      <c r="E32" s="270">
        <v>274</v>
      </c>
      <c r="F32" s="270">
        <v>128</v>
      </c>
      <c r="G32" s="270">
        <v>109</v>
      </c>
      <c r="H32" s="270">
        <v>3</v>
      </c>
      <c r="I32" s="270">
        <v>109</v>
      </c>
      <c r="J32" s="270">
        <v>3</v>
      </c>
      <c r="K32" s="365" t="s">
        <v>376</v>
      </c>
      <c r="L32" s="1013"/>
    </row>
    <row r="33" spans="1:14" ht="16.5" customHeight="1" x14ac:dyDescent="0.2">
      <c r="A33" s="1039"/>
      <c r="B33" s="581" t="s">
        <v>7</v>
      </c>
      <c r="C33" s="296">
        <f>SUM(C30:C32)</f>
        <v>864</v>
      </c>
      <c r="D33" s="296">
        <f t="shared" ref="D33:J33" si="4">SUM(D30:D32)</f>
        <v>338</v>
      </c>
      <c r="E33" s="296">
        <f t="shared" si="4"/>
        <v>818</v>
      </c>
      <c r="F33" s="296">
        <f t="shared" si="4"/>
        <v>338</v>
      </c>
      <c r="G33" s="296">
        <f t="shared" si="4"/>
        <v>233</v>
      </c>
      <c r="H33" s="296">
        <f t="shared" si="4"/>
        <v>17</v>
      </c>
      <c r="I33" s="296">
        <f t="shared" si="4"/>
        <v>179</v>
      </c>
      <c r="J33" s="296">
        <f t="shared" si="4"/>
        <v>17</v>
      </c>
      <c r="K33" s="524" t="s">
        <v>8</v>
      </c>
      <c r="L33" s="1014"/>
    </row>
    <row r="34" spans="1:14" s="42" customFormat="1" ht="16.5" customHeight="1" x14ac:dyDescent="0.2">
      <c r="A34" s="1044" t="s">
        <v>26</v>
      </c>
      <c r="B34" s="1044"/>
      <c r="C34" s="624">
        <f>C17+C21+C25+C29+C33</f>
        <v>59868</v>
      </c>
      <c r="D34" s="624">
        <f>D17+D21+D25+D29+D33</f>
        <v>64339</v>
      </c>
      <c r="E34" s="624">
        <f t="shared" ref="E34:F34" si="5">E17+E21+E25+E29+E33</f>
        <v>56624</v>
      </c>
      <c r="F34" s="624">
        <f t="shared" si="5"/>
        <v>62759</v>
      </c>
      <c r="G34" s="624">
        <f>G17+G21+G25+G29+G33</f>
        <v>97252</v>
      </c>
      <c r="H34" s="624">
        <f t="shared" ref="H34:J34" si="6">H17+H21+H25+H29+H33</f>
        <v>85851</v>
      </c>
      <c r="I34" s="624">
        <f t="shared" si="6"/>
        <v>94742</v>
      </c>
      <c r="J34" s="624">
        <f t="shared" si="6"/>
        <v>84135</v>
      </c>
      <c r="K34" s="1045" t="s">
        <v>451</v>
      </c>
      <c r="L34" s="1045"/>
      <c r="N34" s="131"/>
    </row>
    <row r="35" spans="1:14" x14ac:dyDescent="0.2">
      <c r="A35" s="968" t="s">
        <v>660</v>
      </c>
      <c r="B35" s="968"/>
      <c r="J35" s="882" t="s">
        <v>1201</v>
      </c>
      <c r="K35" s="882"/>
      <c r="L35" s="882"/>
      <c r="N35" s="58"/>
    </row>
  </sheetData>
  <mergeCells count="30">
    <mergeCell ref="A34:B34"/>
    <mergeCell ref="K34:L34"/>
    <mergeCell ref="A35:B35"/>
    <mergeCell ref="J35:L35"/>
    <mergeCell ref="A22:A25"/>
    <mergeCell ref="L22:L25"/>
    <mergeCell ref="A26:A29"/>
    <mergeCell ref="L26:L29"/>
    <mergeCell ref="A30:A33"/>
    <mergeCell ref="L30:L33"/>
    <mergeCell ref="A11:A17"/>
    <mergeCell ref="L11:L17"/>
    <mergeCell ref="A18:A21"/>
    <mergeCell ref="L18:L21"/>
    <mergeCell ref="A3:L3"/>
    <mergeCell ref="A1:L1"/>
    <mergeCell ref="K6:K10"/>
    <mergeCell ref="L6:L10"/>
    <mergeCell ref="B2:K2"/>
    <mergeCell ref="B4:K4"/>
    <mergeCell ref="C6:F6"/>
    <mergeCell ref="G6:J6"/>
    <mergeCell ref="B6:B10"/>
    <mergeCell ref="A6:A10"/>
    <mergeCell ref="C8:D8"/>
    <mergeCell ref="E8:F8"/>
    <mergeCell ref="G8:H8"/>
    <mergeCell ref="I8:J8"/>
    <mergeCell ref="C7:F7"/>
    <mergeCell ref="G7:J7"/>
  </mergeCells>
  <printOptions horizontalCentered="1" verticalCentered="1"/>
  <pageMargins left="0" right="0" top="0" bottom="0" header="0" footer="0"/>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8"/>
  <sheetViews>
    <sheetView showGridLines="0" rightToLeft="1" view="pageBreakPreview" zoomScaleNormal="100" zoomScaleSheetLayoutView="100" workbookViewId="0">
      <selection activeCell="R19" sqref="R19"/>
    </sheetView>
  </sheetViews>
  <sheetFormatPr defaultColWidth="9.140625" defaultRowHeight="13.5" x14ac:dyDescent="0.2"/>
  <cols>
    <col min="1" max="1" width="30.7109375" style="60" customWidth="1"/>
    <col min="2" max="2" width="9.7109375" style="71" customWidth="1"/>
    <col min="3" max="3" width="13.42578125" style="71" customWidth="1"/>
    <col min="4" max="4" width="10.28515625" style="71" customWidth="1"/>
    <col min="5" max="5" width="10.42578125" style="71" customWidth="1"/>
    <col min="6" max="6" width="11.5703125" style="71" customWidth="1"/>
    <col min="7" max="7" width="11" style="71" customWidth="1"/>
    <col min="8" max="8" width="10.42578125" style="71" customWidth="1"/>
    <col min="9" max="9" width="30.7109375" style="71" customWidth="1"/>
    <col min="10" max="16384" width="9.140625" style="71"/>
  </cols>
  <sheetData>
    <row r="1" spans="1:10" s="74" customFormat="1" ht="20.25" x14ac:dyDescent="0.3">
      <c r="A1" s="899" t="s">
        <v>806</v>
      </c>
      <c r="B1" s="899"/>
      <c r="C1" s="899"/>
      <c r="D1" s="899"/>
      <c r="E1" s="899"/>
      <c r="F1" s="899"/>
      <c r="G1" s="899"/>
      <c r="H1" s="899"/>
      <c r="I1" s="899"/>
    </row>
    <row r="2" spans="1:10" s="74" customFormat="1" ht="20.25" x14ac:dyDescent="0.3">
      <c r="A2" s="902" t="s">
        <v>1334</v>
      </c>
      <c r="B2" s="902"/>
      <c r="C2" s="902"/>
      <c r="D2" s="902"/>
      <c r="E2" s="902"/>
      <c r="F2" s="902"/>
      <c r="G2" s="902"/>
      <c r="H2" s="902"/>
      <c r="I2" s="902"/>
    </row>
    <row r="3" spans="1:10" ht="18" customHeight="1" x14ac:dyDescent="0.2">
      <c r="A3" s="887" t="s">
        <v>807</v>
      </c>
      <c r="B3" s="887"/>
      <c r="C3" s="887"/>
      <c r="D3" s="887"/>
      <c r="E3" s="887"/>
      <c r="F3" s="887"/>
      <c r="G3" s="887"/>
      <c r="H3" s="887"/>
      <c r="I3" s="887"/>
    </row>
    <row r="4" spans="1:10" ht="15.75" x14ac:dyDescent="0.2">
      <c r="A4" s="888" t="s">
        <v>1331</v>
      </c>
      <c r="B4" s="888"/>
      <c r="C4" s="888"/>
      <c r="D4" s="888"/>
      <c r="E4" s="888"/>
      <c r="F4" s="888"/>
      <c r="G4" s="888"/>
      <c r="H4" s="888"/>
      <c r="I4" s="888"/>
    </row>
    <row r="5" spans="1:10" s="42" customFormat="1" ht="15.75" x14ac:dyDescent="0.2">
      <c r="A5" s="10" t="s">
        <v>969</v>
      </c>
      <c r="B5" s="72"/>
      <c r="C5" s="72"/>
      <c r="D5" s="72"/>
      <c r="E5" s="72"/>
      <c r="F5" s="72"/>
      <c r="G5" s="72"/>
      <c r="H5" s="72"/>
      <c r="I5" s="73" t="s">
        <v>477</v>
      </c>
      <c r="J5" s="72"/>
    </row>
    <row r="6" spans="1:10" ht="30.75" customHeight="1" x14ac:dyDescent="0.2">
      <c r="A6" s="1057" t="s">
        <v>669</v>
      </c>
      <c r="B6" s="1055" t="s">
        <v>453</v>
      </c>
      <c r="C6" s="1055" t="s">
        <v>663</v>
      </c>
      <c r="D6" s="1063" t="s">
        <v>672</v>
      </c>
      <c r="E6" s="1064"/>
      <c r="F6" s="1055" t="s">
        <v>665</v>
      </c>
      <c r="G6" s="1055" t="s">
        <v>666</v>
      </c>
      <c r="H6" s="1061" t="s">
        <v>671</v>
      </c>
      <c r="I6" s="1059" t="s">
        <v>670</v>
      </c>
    </row>
    <row r="7" spans="1:10" ht="29.25" customHeight="1" x14ac:dyDescent="0.2">
      <c r="A7" s="1058"/>
      <c r="B7" s="1056"/>
      <c r="C7" s="1056"/>
      <c r="D7" s="626" t="s">
        <v>664</v>
      </c>
      <c r="E7" s="626" t="s">
        <v>550</v>
      </c>
      <c r="F7" s="1056"/>
      <c r="G7" s="1056"/>
      <c r="H7" s="1062"/>
      <c r="I7" s="1060"/>
    </row>
    <row r="8" spans="1:10" ht="21.75" customHeight="1" thickBot="1" x14ac:dyDescent="0.25">
      <c r="A8" s="1052" t="s">
        <v>455</v>
      </c>
      <c r="B8" s="321" t="s">
        <v>667</v>
      </c>
      <c r="C8" s="322">
        <v>3535</v>
      </c>
      <c r="D8" s="322">
        <v>0</v>
      </c>
      <c r="E8" s="322">
        <v>374</v>
      </c>
      <c r="F8" s="322">
        <v>27</v>
      </c>
      <c r="G8" s="322">
        <v>152</v>
      </c>
      <c r="H8" s="323" t="s">
        <v>786</v>
      </c>
      <c r="I8" s="1071" t="s">
        <v>299</v>
      </c>
    </row>
    <row r="9" spans="1:10" ht="21.75" customHeight="1" thickBot="1" x14ac:dyDescent="0.25">
      <c r="A9" s="1053"/>
      <c r="B9" s="315" t="s">
        <v>668</v>
      </c>
      <c r="C9" s="316">
        <v>4069</v>
      </c>
      <c r="D9" s="316">
        <v>0</v>
      </c>
      <c r="E9" s="316">
        <v>432</v>
      </c>
      <c r="F9" s="316">
        <v>29</v>
      </c>
      <c r="G9" s="316">
        <v>178</v>
      </c>
      <c r="H9" s="317" t="s">
        <v>787</v>
      </c>
      <c r="I9" s="1072"/>
    </row>
    <row r="10" spans="1:10" ht="21.75" customHeight="1" thickBot="1" x14ac:dyDescent="0.25">
      <c r="A10" s="1054"/>
      <c r="B10" s="315" t="s">
        <v>804</v>
      </c>
      <c r="C10" s="316">
        <v>366</v>
      </c>
      <c r="D10" s="316">
        <v>0</v>
      </c>
      <c r="E10" s="316">
        <v>70</v>
      </c>
      <c r="F10" s="316">
        <v>10</v>
      </c>
      <c r="G10" s="316">
        <v>34</v>
      </c>
      <c r="H10" s="317" t="s">
        <v>805</v>
      </c>
      <c r="I10" s="1070"/>
    </row>
    <row r="11" spans="1:10" ht="21.75" customHeight="1" thickBot="1" x14ac:dyDescent="0.25">
      <c r="A11" s="1066" t="s">
        <v>830</v>
      </c>
      <c r="B11" s="318" t="s">
        <v>667</v>
      </c>
      <c r="C11" s="319">
        <v>28751</v>
      </c>
      <c r="D11" s="319">
        <v>1082</v>
      </c>
      <c r="E11" s="319">
        <v>2069</v>
      </c>
      <c r="F11" s="319">
        <v>56</v>
      </c>
      <c r="G11" s="319">
        <v>1036</v>
      </c>
      <c r="H11" s="320" t="s">
        <v>786</v>
      </c>
      <c r="I11" s="1073" t="s">
        <v>3</v>
      </c>
    </row>
    <row r="12" spans="1:10" ht="21.75" customHeight="1" thickBot="1" x14ac:dyDescent="0.25">
      <c r="A12" s="1067"/>
      <c r="B12" s="318" t="s">
        <v>668</v>
      </c>
      <c r="C12" s="319">
        <v>31494</v>
      </c>
      <c r="D12" s="319">
        <v>0</v>
      </c>
      <c r="E12" s="319">
        <v>3442</v>
      </c>
      <c r="F12" s="319">
        <v>55</v>
      </c>
      <c r="G12" s="319">
        <v>1112</v>
      </c>
      <c r="H12" s="320" t="s">
        <v>787</v>
      </c>
      <c r="I12" s="1074"/>
    </row>
    <row r="13" spans="1:10" ht="21.75" customHeight="1" thickBot="1" x14ac:dyDescent="0.25">
      <c r="A13" s="1068"/>
      <c r="B13" s="318" t="s">
        <v>804</v>
      </c>
      <c r="C13" s="319">
        <v>261</v>
      </c>
      <c r="D13" s="319">
        <v>0</v>
      </c>
      <c r="E13" s="319">
        <v>92</v>
      </c>
      <c r="F13" s="319">
        <v>4</v>
      </c>
      <c r="G13" s="319">
        <v>48</v>
      </c>
      <c r="H13" s="320" t="s">
        <v>805</v>
      </c>
      <c r="I13" s="1075"/>
    </row>
    <row r="14" spans="1:10" ht="21.75" customHeight="1" thickBot="1" x14ac:dyDescent="0.25">
      <c r="A14" s="1065" t="s">
        <v>415</v>
      </c>
      <c r="B14" s="315" t="s">
        <v>667</v>
      </c>
      <c r="C14" s="322">
        <v>15602</v>
      </c>
      <c r="D14" s="316">
        <v>1622</v>
      </c>
      <c r="E14" s="316"/>
      <c r="F14" s="316">
        <v>36</v>
      </c>
      <c r="G14" s="316">
        <v>575</v>
      </c>
      <c r="H14" s="317" t="s">
        <v>786</v>
      </c>
      <c r="I14" s="1069" t="s">
        <v>139</v>
      </c>
    </row>
    <row r="15" spans="1:10" ht="21.75" customHeight="1" thickBot="1" x14ac:dyDescent="0.25">
      <c r="A15" s="1054"/>
      <c r="B15" s="315" t="s">
        <v>668</v>
      </c>
      <c r="C15" s="316">
        <v>16541</v>
      </c>
      <c r="D15" s="316"/>
      <c r="E15" s="316">
        <v>1636</v>
      </c>
      <c r="F15" s="316">
        <v>34</v>
      </c>
      <c r="G15" s="316">
        <v>579</v>
      </c>
      <c r="H15" s="317" t="s">
        <v>787</v>
      </c>
      <c r="I15" s="1070"/>
    </row>
    <row r="16" spans="1:10" ht="21.75" customHeight="1" thickBot="1" x14ac:dyDescent="0.25">
      <c r="A16" s="1066" t="s">
        <v>979</v>
      </c>
      <c r="B16" s="318" t="s">
        <v>667</v>
      </c>
      <c r="C16" s="319">
        <v>61</v>
      </c>
      <c r="D16" s="319">
        <v>9</v>
      </c>
      <c r="E16" s="319">
        <v>0</v>
      </c>
      <c r="F16" s="319">
        <v>1</v>
      </c>
      <c r="G16" s="319">
        <v>4</v>
      </c>
      <c r="H16" s="320" t="s">
        <v>786</v>
      </c>
      <c r="I16" s="1073" t="s">
        <v>1205</v>
      </c>
    </row>
    <row r="17" spans="1:9" ht="21.75" customHeight="1" thickBot="1" x14ac:dyDescent="0.25">
      <c r="A17" s="1068"/>
      <c r="B17" s="318" t="s">
        <v>668</v>
      </c>
      <c r="C17" s="319">
        <v>0</v>
      </c>
      <c r="D17" s="319">
        <v>0</v>
      </c>
      <c r="E17" s="319">
        <v>0</v>
      </c>
      <c r="F17" s="319">
        <v>0</v>
      </c>
      <c r="G17" s="319">
        <v>0</v>
      </c>
      <c r="H17" s="320" t="s">
        <v>787</v>
      </c>
      <c r="I17" s="1075"/>
    </row>
    <row r="18" spans="1:9" ht="21.75" customHeight="1" thickBot="1" x14ac:dyDescent="0.25">
      <c r="A18" s="1065" t="s">
        <v>742</v>
      </c>
      <c r="B18" s="315" t="s">
        <v>667</v>
      </c>
      <c r="C18" s="316">
        <v>14428</v>
      </c>
      <c r="D18" s="316">
        <v>1587</v>
      </c>
      <c r="E18" s="316">
        <v>0</v>
      </c>
      <c r="F18" s="316">
        <v>34</v>
      </c>
      <c r="G18" s="316">
        <v>543</v>
      </c>
      <c r="H18" s="317" t="s">
        <v>786</v>
      </c>
      <c r="I18" s="1069" t="s">
        <v>398</v>
      </c>
    </row>
    <row r="19" spans="1:9" ht="21.75" customHeight="1" thickBot="1" x14ac:dyDescent="0.25">
      <c r="A19" s="1054"/>
      <c r="B19" s="315" t="s">
        <v>668</v>
      </c>
      <c r="C19" s="316">
        <v>15868</v>
      </c>
      <c r="D19" s="316">
        <v>0</v>
      </c>
      <c r="E19" s="316">
        <v>1670</v>
      </c>
      <c r="F19" s="316">
        <v>34</v>
      </c>
      <c r="G19" s="316">
        <v>586</v>
      </c>
      <c r="H19" s="317" t="s">
        <v>787</v>
      </c>
      <c r="I19" s="1070"/>
    </row>
    <row r="20" spans="1:9" ht="21.75" customHeight="1" thickBot="1" x14ac:dyDescent="0.25">
      <c r="A20" s="1076" t="s">
        <v>298</v>
      </c>
      <c r="B20" s="318" t="s">
        <v>667</v>
      </c>
      <c r="C20" s="319">
        <v>864</v>
      </c>
      <c r="D20" s="319">
        <v>153</v>
      </c>
      <c r="E20" s="319">
        <v>0</v>
      </c>
      <c r="F20" s="319">
        <v>3</v>
      </c>
      <c r="G20" s="319">
        <v>45</v>
      </c>
      <c r="H20" s="320" t="s">
        <v>786</v>
      </c>
      <c r="I20" s="1077" t="s">
        <v>1211</v>
      </c>
    </row>
    <row r="21" spans="1:9" ht="21.75" customHeight="1" x14ac:dyDescent="0.2">
      <c r="A21" s="1066"/>
      <c r="B21" s="562" t="s">
        <v>668</v>
      </c>
      <c r="C21" s="563">
        <v>338</v>
      </c>
      <c r="D21" s="563">
        <v>0</v>
      </c>
      <c r="E21" s="563">
        <v>65</v>
      </c>
      <c r="F21" s="563">
        <v>2</v>
      </c>
      <c r="G21" s="563">
        <v>22</v>
      </c>
      <c r="H21" s="564" t="s">
        <v>787</v>
      </c>
      <c r="I21" s="1073"/>
    </row>
    <row r="22" spans="1:9" ht="20.25" customHeight="1" thickBot="1" x14ac:dyDescent="0.25">
      <c r="A22" s="1078" t="s">
        <v>7</v>
      </c>
      <c r="B22" s="565" t="s">
        <v>667</v>
      </c>
      <c r="C22" s="566">
        <f>SUM(C8+C11+C14+C16+C18+C20)</f>
        <v>63241</v>
      </c>
      <c r="D22" s="566">
        <f t="shared" ref="C22:G23" si="0">SUM(D8+D11+D14+D16+D18+D20)</f>
        <v>4453</v>
      </c>
      <c r="E22" s="566">
        <f t="shared" si="0"/>
        <v>2443</v>
      </c>
      <c r="F22" s="566">
        <f t="shared" si="0"/>
        <v>157</v>
      </c>
      <c r="G22" s="566">
        <f t="shared" si="0"/>
        <v>2355</v>
      </c>
      <c r="H22" s="567" t="s">
        <v>786</v>
      </c>
      <c r="I22" s="1081" t="s">
        <v>8</v>
      </c>
    </row>
    <row r="23" spans="1:9" ht="20.25" customHeight="1" thickBot="1" x14ac:dyDescent="0.25">
      <c r="A23" s="1079"/>
      <c r="B23" s="568" t="s">
        <v>668</v>
      </c>
      <c r="C23" s="566">
        <f t="shared" si="0"/>
        <v>68310</v>
      </c>
      <c r="D23" s="566">
        <f t="shared" si="0"/>
        <v>0</v>
      </c>
      <c r="E23" s="566">
        <f t="shared" si="0"/>
        <v>7245</v>
      </c>
      <c r="F23" s="566">
        <f t="shared" si="0"/>
        <v>154</v>
      </c>
      <c r="G23" s="566">
        <f t="shared" si="0"/>
        <v>2477</v>
      </c>
      <c r="H23" s="569" t="s">
        <v>787</v>
      </c>
      <c r="I23" s="1082"/>
    </row>
    <row r="24" spans="1:9" ht="20.25" customHeight="1" thickBot="1" x14ac:dyDescent="0.25">
      <c r="A24" s="1079"/>
      <c r="B24" s="711" t="s">
        <v>804</v>
      </c>
      <c r="C24" s="712">
        <f>SUM(C10+C13)</f>
        <v>627</v>
      </c>
      <c r="D24" s="712">
        <f>SUM(D10+D13)</f>
        <v>0</v>
      </c>
      <c r="E24" s="712">
        <f>SUM(E10+E13)</f>
        <v>162</v>
      </c>
      <c r="F24" s="712">
        <f>SUM(F10+F13)</f>
        <v>14</v>
      </c>
      <c r="G24" s="712">
        <f>SUM(G10+G13)</f>
        <v>82</v>
      </c>
      <c r="H24" s="713" t="s">
        <v>805</v>
      </c>
      <c r="I24" s="1082"/>
    </row>
    <row r="25" spans="1:9" ht="20.25" customHeight="1" x14ac:dyDescent="0.2">
      <c r="A25" s="1080"/>
      <c r="B25" s="714" t="s">
        <v>7</v>
      </c>
      <c r="C25" s="715">
        <f>SUM(C22:C24)</f>
        <v>132178</v>
      </c>
      <c r="D25" s="715">
        <f t="shared" ref="D25:F25" si="1">SUM(D22:D24)</f>
        <v>4453</v>
      </c>
      <c r="E25" s="715">
        <f t="shared" si="1"/>
        <v>9850</v>
      </c>
      <c r="F25" s="715">
        <f t="shared" si="1"/>
        <v>325</v>
      </c>
      <c r="G25" s="715">
        <f>SUM(G22:G24)</f>
        <v>4914</v>
      </c>
      <c r="H25" s="716" t="s">
        <v>8</v>
      </c>
      <c r="I25" s="1083"/>
    </row>
    <row r="26" spans="1:9" ht="12.75" x14ac:dyDescent="0.2">
      <c r="A26" s="1084"/>
      <c r="B26" s="1084"/>
      <c r="C26" s="1084"/>
      <c r="D26" s="1084"/>
      <c r="E26" s="1084"/>
      <c r="F26" s="1084"/>
      <c r="G26" s="1085"/>
      <c r="H26" s="1085"/>
      <c r="I26" s="1085"/>
    </row>
    <row r="28" spans="1:9" x14ac:dyDescent="0.2">
      <c r="B28" s="215"/>
    </row>
  </sheetData>
  <mergeCells count="28">
    <mergeCell ref="A20:A21"/>
    <mergeCell ref="I20:I21"/>
    <mergeCell ref="A22:A25"/>
    <mergeCell ref="I22:I25"/>
    <mergeCell ref="A26:F26"/>
    <mergeCell ref="G26:I26"/>
    <mergeCell ref="A14:A15"/>
    <mergeCell ref="A11:A13"/>
    <mergeCell ref="I18:I19"/>
    <mergeCell ref="I8:I10"/>
    <mergeCell ref="I14:I15"/>
    <mergeCell ref="I11:I13"/>
    <mergeCell ref="A18:A19"/>
    <mergeCell ref="A16:A17"/>
    <mergeCell ref="I16:I17"/>
    <mergeCell ref="A1:I1"/>
    <mergeCell ref="A2:I2"/>
    <mergeCell ref="A4:I4"/>
    <mergeCell ref="A3:I3"/>
    <mergeCell ref="A8:A10"/>
    <mergeCell ref="C6:C7"/>
    <mergeCell ref="B6:B7"/>
    <mergeCell ref="A6:A7"/>
    <mergeCell ref="I6:I7"/>
    <mergeCell ref="H6:H7"/>
    <mergeCell ref="G6:G7"/>
    <mergeCell ref="F6:F7"/>
    <mergeCell ref="D6:E6"/>
  </mergeCells>
  <printOptions horizontalCentered="1" verticalCentered="1"/>
  <pageMargins left="0" right="0" top="0" bottom="0" header="0" footer="0"/>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U30"/>
  <sheetViews>
    <sheetView showGridLines="0" rightToLeft="1" view="pageBreakPreview" zoomScaleNormal="100" zoomScaleSheetLayoutView="100" workbookViewId="0">
      <selection activeCell="Y13" sqref="Y13"/>
    </sheetView>
  </sheetViews>
  <sheetFormatPr defaultColWidth="9.140625" defaultRowHeight="12.75" x14ac:dyDescent="0.2"/>
  <cols>
    <col min="1" max="1" width="11.85546875" style="17" customWidth="1"/>
    <col min="2" max="2" width="8" style="17" customWidth="1"/>
    <col min="3" max="19" width="8.42578125" style="17" customWidth="1"/>
    <col min="20" max="20" width="8.5703125" style="17" customWidth="1"/>
    <col min="21" max="21" width="16.85546875" style="17" customWidth="1"/>
    <col min="22" max="16384" width="9.140625" style="17"/>
  </cols>
  <sheetData>
    <row r="1" spans="1:21" s="15" customFormat="1" ht="20.100000000000001" customHeight="1" x14ac:dyDescent="0.3">
      <c r="A1" s="899" t="s">
        <v>675</v>
      </c>
      <c r="B1" s="899"/>
      <c r="C1" s="899"/>
      <c r="D1" s="899"/>
      <c r="E1" s="899"/>
      <c r="F1" s="899"/>
      <c r="G1" s="899"/>
      <c r="H1" s="899"/>
      <c r="I1" s="899"/>
      <c r="J1" s="899"/>
      <c r="K1" s="899"/>
      <c r="L1" s="899"/>
      <c r="M1" s="899"/>
      <c r="N1" s="899"/>
      <c r="O1" s="899"/>
      <c r="P1" s="899"/>
      <c r="Q1" s="899"/>
      <c r="R1" s="899"/>
      <c r="S1" s="899"/>
      <c r="T1" s="899"/>
      <c r="U1" s="899"/>
    </row>
    <row r="2" spans="1:21" s="16" customFormat="1" ht="20.100000000000001" customHeight="1" x14ac:dyDescent="0.3">
      <c r="A2" s="902" t="s">
        <v>1334</v>
      </c>
      <c r="B2" s="902"/>
      <c r="C2" s="902"/>
      <c r="D2" s="902"/>
      <c r="E2" s="902"/>
      <c r="F2" s="902"/>
      <c r="G2" s="902"/>
      <c r="H2" s="902"/>
      <c r="I2" s="902"/>
      <c r="J2" s="902"/>
      <c r="K2" s="902"/>
      <c r="L2" s="902"/>
      <c r="M2" s="902"/>
      <c r="N2" s="902"/>
      <c r="O2" s="902"/>
      <c r="P2" s="902"/>
      <c r="Q2" s="902"/>
      <c r="R2" s="902"/>
      <c r="S2" s="902"/>
      <c r="T2" s="902"/>
      <c r="U2" s="902"/>
    </row>
    <row r="3" spans="1:21" ht="20.100000000000001" customHeight="1" x14ac:dyDescent="0.2">
      <c r="A3" s="887" t="s">
        <v>674</v>
      </c>
      <c r="B3" s="887"/>
      <c r="C3" s="887"/>
      <c r="D3" s="887"/>
      <c r="E3" s="887"/>
      <c r="F3" s="887"/>
      <c r="G3" s="887"/>
      <c r="H3" s="887"/>
      <c r="I3" s="887"/>
      <c r="J3" s="887"/>
      <c r="K3" s="887"/>
      <c r="L3" s="887"/>
      <c r="M3" s="887"/>
      <c r="N3" s="887"/>
      <c r="O3" s="887"/>
      <c r="P3" s="887"/>
      <c r="Q3" s="887"/>
      <c r="R3" s="887"/>
      <c r="S3" s="887"/>
      <c r="T3" s="887"/>
      <c r="U3" s="887"/>
    </row>
    <row r="4" spans="1:21" ht="20.100000000000001" customHeight="1" x14ac:dyDescent="0.2">
      <c r="A4" s="888" t="s">
        <v>1331</v>
      </c>
      <c r="B4" s="888"/>
      <c r="C4" s="888"/>
      <c r="D4" s="888"/>
      <c r="E4" s="888"/>
      <c r="F4" s="888"/>
      <c r="G4" s="888"/>
      <c r="H4" s="888"/>
      <c r="I4" s="888"/>
      <c r="J4" s="888"/>
      <c r="K4" s="888"/>
      <c r="L4" s="888"/>
      <c r="M4" s="888"/>
      <c r="N4" s="888"/>
      <c r="O4" s="888"/>
      <c r="P4" s="888"/>
      <c r="Q4" s="888"/>
      <c r="R4" s="888"/>
      <c r="S4" s="888"/>
      <c r="T4" s="888"/>
      <c r="U4" s="888"/>
    </row>
    <row r="5" spans="1:21" ht="16.5" customHeight="1" x14ac:dyDescent="0.2">
      <c r="A5" s="10" t="s">
        <v>478</v>
      </c>
      <c r="B5" s="13"/>
      <c r="C5" s="13"/>
      <c r="D5" s="13"/>
      <c r="E5" s="13"/>
      <c r="F5" s="13"/>
      <c r="G5" s="13"/>
      <c r="H5" s="13"/>
      <c r="I5" s="13"/>
      <c r="J5" s="13"/>
      <c r="K5" s="13"/>
      <c r="L5" s="13"/>
      <c r="M5" s="13"/>
      <c r="N5" s="13"/>
      <c r="O5" s="13"/>
      <c r="P5" s="13"/>
      <c r="Q5" s="13"/>
      <c r="R5" s="13"/>
      <c r="S5" s="13"/>
      <c r="T5" s="13"/>
      <c r="U5" s="24" t="s">
        <v>479</v>
      </c>
    </row>
    <row r="6" spans="1:21" s="163" customFormat="1" ht="18" customHeight="1" thickBot="1" x14ac:dyDescent="0.25">
      <c r="A6" s="890" t="s">
        <v>1100</v>
      </c>
      <c r="B6" s="890"/>
      <c r="C6" s="1090" t="s">
        <v>455</v>
      </c>
      <c r="D6" s="1090"/>
      <c r="E6" s="1090"/>
      <c r="F6" s="1090" t="s">
        <v>177</v>
      </c>
      <c r="G6" s="1090"/>
      <c r="H6" s="1090"/>
      <c r="I6" s="1090" t="s">
        <v>416</v>
      </c>
      <c r="J6" s="1090"/>
      <c r="K6" s="1090" t="s">
        <v>982</v>
      </c>
      <c r="L6" s="1090"/>
      <c r="M6" s="1090" t="s">
        <v>176</v>
      </c>
      <c r="N6" s="1090"/>
      <c r="O6" s="1090" t="s">
        <v>298</v>
      </c>
      <c r="P6" s="1090"/>
      <c r="Q6" s="1095" t="s">
        <v>7</v>
      </c>
      <c r="R6" s="1095"/>
      <c r="S6" s="1095"/>
      <c r="T6" s="900" t="s">
        <v>777</v>
      </c>
      <c r="U6" s="900"/>
    </row>
    <row r="7" spans="1:21" s="163" customFormat="1" ht="24" customHeight="1" thickBot="1" x14ac:dyDescent="0.25">
      <c r="A7" s="1088"/>
      <c r="B7" s="1088"/>
      <c r="C7" s="1089" t="s">
        <v>299</v>
      </c>
      <c r="D7" s="1089"/>
      <c r="E7" s="1089"/>
      <c r="F7" s="1089" t="s">
        <v>267</v>
      </c>
      <c r="G7" s="1089"/>
      <c r="H7" s="1089"/>
      <c r="I7" s="1089" t="s">
        <v>139</v>
      </c>
      <c r="J7" s="1089"/>
      <c r="K7" s="1089" t="s">
        <v>980</v>
      </c>
      <c r="L7" s="1089"/>
      <c r="M7" s="1089" t="s">
        <v>673</v>
      </c>
      <c r="N7" s="1089"/>
      <c r="O7" s="1089" t="s">
        <v>634</v>
      </c>
      <c r="P7" s="1089"/>
      <c r="Q7" s="1097" t="s">
        <v>8</v>
      </c>
      <c r="R7" s="1097"/>
      <c r="S7" s="1097"/>
      <c r="T7" s="1096"/>
      <c r="U7" s="1096"/>
    </row>
    <row r="8" spans="1:21" s="163" customFormat="1" ht="16.5" customHeight="1" thickBot="1" x14ac:dyDescent="0.25">
      <c r="A8" s="1088"/>
      <c r="B8" s="1088"/>
      <c r="C8" s="336" t="s">
        <v>667</v>
      </c>
      <c r="D8" s="336" t="s">
        <v>668</v>
      </c>
      <c r="E8" s="336" t="s">
        <v>804</v>
      </c>
      <c r="F8" s="336" t="s">
        <v>667</v>
      </c>
      <c r="G8" s="336" t="s">
        <v>668</v>
      </c>
      <c r="H8" s="336" t="s">
        <v>804</v>
      </c>
      <c r="I8" s="336" t="s">
        <v>667</v>
      </c>
      <c r="J8" s="336" t="s">
        <v>668</v>
      </c>
      <c r="K8" s="336" t="s">
        <v>667</v>
      </c>
      <c r="L8" s="336" t="s">
        <v>668</v>
      </c>
      <c r="M8" s="336" t="s">
        <v>667</v>
      </c>
      <c r="N8" s="336" t="s">
        <v>668</v>
      </c>
      <c r="O8" s="336" t="s">
        <v>667</v>
      </c>
      <c r="P8" s="336" t="s">
        <v>668</v>
      </c>
      <c r="Q8" s="336" t="s">
        <v>667</v>
      </c>
      <c r="R8" s="336" t="s">
        <v>668</v>
      </c>
      <c r="S8" s="336" t="s">
        <v>804</v>
      </c>
      <c r="T8" s="1096"/>
      <c r="U8" s="1096"/>
    </row>
    <row r="9" spans="1:21" s="163" customFormat="1" ht="14.25" customHeight="1" x14ac:dyDescent="0.2">
      <c r="A9" s="891"/>
      <c r="B9" s="891"/>
      <c r="C9" s="521" t="s">
        <v>786</v>
      </c>
      <c r="D9" s="337" t="s">
        <v>787</v>
      </c>
      <c r="E9" s="337" t="s">
        <v>805</v>
      </c>
      <c r="F9" s="337" t="s">
        <v>786</v>
      </c>
      <c r="G9" s="337" t="s">
        <v>787</v>
      </c>
      <c r="H9" s="337" t="s">
        <v>805</v>
      </c>
      <c r="I9" s="337" t="s">
        <v>786</v>
      </c>
      <c r="J9" s="337" t="s">
        <v>787</v>
      </c>
      <c r="K9" s="521" t="s">
        <v>786</v>
      </c>
      <c r="L9" s="521" t="s">
        <v>787</v>
      </c>
      <c r="M9" s="521" t="s">
        <v>786</v>
      </c>
      <c r="N9" s="521" t="s">
        <v>787</v>
      </c>
      <c r="O9" s="521" t="s">
        <v>786</v>
      </c>
      <c r="P9" s="337" t="s">
        <v>787</v>
      </c>
      <c r="Q9" s="521" t="s">
        <v>786</v>
      </c>
      <c r="R9" s="337" t="s">
        <v>787</v>
      </c>
      <c r="S9" s="337" t="s">
        <v>805</v>
      </c>
      <c r="T9" s="901"/>
      <c r="U9" s="901"/>
    </row>
    <row r="10" spans="1:21" ht="18" customHeight="1" thickBot="1" x14ac:dyDescent="0.25">
      <c r="A10" s="1093" t="s">
        <v>16</v>
      </c>
      <c r="B10" s="334" t="s">
        <v>17</v>
      </c>
      <c r="C10" s="722">
        <v>631</v>
      </c>
      <c r="D10" s="723">
        <v>652</v>
      </c>
      <c r="E10" s="723">
        <v>20</v>
      </c>
      <c r="F10" s="724">
        <v>6394</v>
      </c>
      <c r="G10" s="724">
        <v>7781</v>
      </c>
      <c r="H10" s="724">
        <v>157</v>
      </c>
      <c r="I10" s="724">
        <v>4216</v>
      </c>
      <c r="J10" s="724">
        <v>4182</v>
      </c>
      <c r="K10" s="725">
        <v>0</v>
      </c>
      <c r="L10" s="725">
        <v>0</v>
      </c>
      <c r="M10" s="726">
        <v>5345</v>
      </c>
      <c r="N10" s="726">
        <v>4249</v>
      </c>
      <c r="O10" s="725">
        <v>0</v>
      </c>
      <c r="P10" s="724">
        <v>149</v>
      </c>
      <c r="Q10" s="727">
        <f>SUM(C10+F10+I10+K10+M10+O10)</f>
        <v>16586</v>
      </c>
      <c r="R10" s="728">
        <f>SUM(D10+G10+J10+L10+N10+P10)</f>
        <v>17013</v>
      </c>
      <c r="S10" s="727">
        <f t="shared" ref="S10:S25" si="0">SUM(E10+H10)</f>
        <v>177</v>
      </c>
      <c r="T10" s="335" t="s">
        <v>18</v>
      </c>
      <c r="U10" s="1103" t="s">
        <v>19</v>
      </c>
    </row>
    <row r="11" spans="1:21" ht="18" customHeight="1" thickBot="1" x14ac:dyDescent="0.25">
      <c r="A11" s="1094"/>
      <c r="B11" s="324" t="s">
        <v>6</v>
      </c>
      <c r="C11" s="729">
        <v>7</v>
      </c>
      <c r="D11" s="729">
        <v>5</v>
      </c>
      <c r="E11" s="730">
        <v>1</v>
      </c>
      <c r="F11" s="731">
        <v>14</v>
      </c>
      <c r="G11" s="731">
        <v>14</v>
      </c>
      <c r="H11" s="731">
        <v>2</v>
      </c>
      <c r="I11" s="731">
        <v>9</v>
      </c>
      <c r="J11" s="732">
        <v>8</v>
      </c>
      <c r="K11" s="732">
        <v>0</v>
      </c>
      <c r="L11" s="732">
        <v>0</v>
      </c>
      <c r="M11" s="732">
        <v>11</v>
      </c>
      <c r="N11" s="732">
        <v>9</v>
      </c>
      <c r="O11" s="730">
        <v>0</v>
      </c>
      <c r="P11" s="731">
        <v>1</v>
      </c>
      <c r="Q11" s="727">
        <f>SUM(C11+F11+I11+K11+M11+O11)</f>
        <v>41</v>
      </c>
      <c r="R11" s="733">
        <f t="shared" ref="Q11:R25" si="1">SUM(D11+G11+J11+L11+N11+P11)</f>
        <v>37</v>
      </c>
      <c r="S11" s="734">
        <f t="shared" si="0"/>
        <v>3</v>
      </c>
      <c r="T11" s="325" t="s">
        <v>20</v>
      </c>
      <c r="U11" s="1099"/>
    </row>
    <row r="12" spans="1:21" ht="18" customHeight="1" thickBot="1" x14ac:dyDescent="0.25">
      <c r="A12" s="1091" t="s">
        <v>21</v>
      </c>
      <c r="B12" s="326" t="s">
        <v>17</v>
      </c>
      <c r="C12" s="735">
        <v>1769</v>
      </c>
      <c r="D12" s="735">
        <v>2008</v>
      </c>
      <c r="E12" s="735">
        <v>70</v>
      </c>
      <c r="F12" s="736">
        <v>12660</v>
      </c>
      <c r="G12" s="736">
        <v>13427</v>
      </c>
      <c r="H12" s="735">
        <v>0</v>
      </c>
      <c r="I12" s="736">
        <v>6656</v>
      </c>
      <c r="J12" s="736">
        <v>6902</v>
      </c>
      <c r="K12" s="736">
        <v>61</v>
      </c>
      <c r="L12" s="735">
        <v>0</v>
      </c>
      <c r="M12" s="736">
        <v>4902</v>
      </c>
      <c r="N12" s="736">
        <v>5819</v>
      </c>
      <c r="O12" s="736">
        <v>864</v>
      </c>
      <c r="P12" s="736">
        <v>189</v>
      </c>
      <c r="Q12" s="737">
        <f t="shared" si="1"/>
        <v>26912</v>
      </c>
      <c r="R12" s="737">
        <f>SUM(D12+G12+J12+L12+N12+P12)</f>
        <v>28345</v>
      </c>
      <c r="S12" s="737">
        <f t="shared" si="0"/>
        <v>70</v>
      </c>
      <c r="T12" s="327" t="s">
        <v>18</v>
      </c>
      <c r="U12" s="1098" t="s">
        <v>831</v>
      </c>
    </row>
    <row r="13" spans="1:21" ht="18" customHeight="1" thickBot="1" x14ac:dyDescent="0.25">
      <c r="A13" s="1091"/>
      <c r="B13" s="326" t="s">
        <v>6</v>
      </c>
      <c r="C13" s="735">
        <v>13</v>
      </c>
      <c r="D13" s="735">
        <v>15</v>
      </c>
      <c r="E13" s="735">
        <v>2</v>
      </c>
      <c r="F13" s="736">
        <v>22</v>
      </c>
      <c r="G13" s="736">
        <v>21</v>
      </c>
      <c r="H13" s="735">
        <v>0</v>
      </c>
      <c r="I13" s="736">
        <v>11</v>
      </c>
      <c r="J13" s="736">
        <v>10</v>
      </c>
      <c r="K13" s="736">
        <v>1</v>
      </c>
      <c r="L13" s="735">
        <v>0</v>
      </c>
      <c r="M13" s="736">
        <v>9</v>
      </c>
      <c r="N13" s="736">
        <v>9</v>
      </c>
      <c r="O13" s="736">
        <v>3</v>
      </c>
      <c r="P13" s="736">
        <v>1</v>
      </c>
      <c r="Q13" s="737">
        <f t="shared" si="1"/>
        <v>59</v>
      </c>
      <c r="R13" s="737">
        <f t="shared" si="1"/>
        <v>56</v>
      </c>
      <c r="S13" s="737">
        <f t="shared" si="0"/>
        <v>2</v>
      </c>
      <c r="T13" s="327" t="s">
        <v>20</v>
      </c>
      <c r="U13" s="1098"/>
    </row>
    <row r="14" spans="1:21" ht="18" customHeight="1" thickBot="1" x14ac:dyDescent="0.25">
      <c r="A14" s="1094" t="s">
        <v>22</v>
      </c>
      <c r="B14" s="324" t="s">
        <v>17</v>
      </c>
      <c r="C14" s="730">
        <v>304</v>
      </c>
      <c r="D14" s="730">
        <v>323</v>
      </c>
      <c r="E14" s="730">
        <v>0</v>
      </c>
      <c r="F14" s="731">
        <v>2825</v>
      </c>
      <c r="G14" s="731">
        <v>2528</v>
      </c>
      <c r="H14" s="730">
        <v>0</v>
      </c>
      <c r="I14" s="731">
        <v>1483</v>
      </c>
      <c r="J14" s="731">
        <v>1424</v>
      </c>
      <c r="K14" s="730">
        <v>0</v>
      </c>
      <c r="L14" s="730">
        <v>0</v>
      </c>
      <c r="M14" s="731">
        <v>1168</v>
      </c>
      <c r="N14" s="731">
        <v>1424</v>
      </c>
      <c r="O14" s="730">
        <v>0</v>
      </c>
      <c r="P14" s="730">
        <v>0</v>
      </c>
      <c r="Q14" s="734">
        <f t="shared" si="1"/>
        <v>5780</v>
      </c>
      <c r="R14" s="734">
        <f>SUM(D14+G14+J14+L14+N14+P14)</f>
        <v>5699</v>
      </c>
      <c r="S14" s="734">
        <f t="shared" si="0"/>
        <v>0</v>
      </c>
      <c r="T14" s="325" t="s">
        <v>18</v>
      </c>
      <c r="U14" s="1099" t="s">
        <v>832</v>
      </c>
    </row>
    <row r="15" spans="1:21" ht="18" customHeight="1" thickBot="1" x14ac:dyDescent="0.25">
      <c r="A15" s="1094"/>
      <c r="B15" s="324" t="s">
        <v>6</v>
      </c>
      <c r="C15" s="729">
        <v>2</v>
      </c>
      <c r="D15" s="729">
        <v>2</v>
      </c>
      <c r="E15" s="730">
        <v>0</v>
      </c>
      <c r="F15" s="731">
        <v>4</v>
      </c>
      <c r="G15" s="731">
        <v>4</v>
      </c>
      <c r="H15" s="730">
        <v>0</v>
      </c>
      <c r="I15" s="729">
        <v>3</v>
      </c>
      <c r="J15" s="729">
        <v>3</v>
      </c>
      <c r="K15" s="730">
        <v>0</v>
      </c>
      <c r="L15" s="730">
        <v>0</v>
      </c>
      <c r="M15" s="729">
        <v>3</v>
      </c>
      <c r="N15" s="729">
        <v>3</v>
      </c>
      <c r="O15" s="730">
        <v>0</v>
      </c>
      <c r="P15" s="730">
        <v>0</v>
      </c>
      <c r="Q15" s="734">
        <f t="shared" si="1"/>
        <v>12</v>
      </c>
      <c r="R15" s="734">
        <f t="shared" si="1"/>
        <v>12</v>
      </c>
      <c r="S15" s="734">
        <f t="shared" si="0"/>
        <v>0</v>
      </c>
      <c r="T15" s="325" t="s">
        <v>20</v>
      </c>
      <c r="U15" s="1099"/>
    </row>
    <row r="16" spans="1:21" ht="18" customHeight="1" thickBot="1" x14ac:dyDescent="0.25">
      <c r="A16" s="1091" t="s">
        <v>834</v>
      </c>
      <c r="B16" s="326" t="s">
        <v>17</v>
      </c>
      <c r="C16" s="735">
        <v>381</v>
      </c>
      <c r="D16" s="735">
        <v>425</v>
      </c>
      <c r="E16" s="735">
        <v>0</v>
      </c>
      <c r="F16" s="736">
        <v>2671</v>
      </c>
      <c r="G16" s="736">
        <v>2603</v>
      </c>
      <c r="H16" s="735">
        <v>0</v>
      </c>
      <c r="I16" s="736">
        <v>408</v>
      </c>
      <c r="J16" s="736">
        <v>1318</v>
      </c>
      <c r="K16" s="735">
        <v>0</v>
      </c>
      <c r="L16" s="735">
        <v>0</v>
      </c>
      <c r="M16" s="736">
        <v>1279</v>
      </c>
      <c r="N16" s="736">
        <v>1069</v>
      </c>
      <c r="O16" s="735">
        <v>0</v>
      </c>
      <c r="P16" s="735">
        <v>0</v>
      </c>
      <c r="Q16" s="738">
        <f t="shared" si="1"/>
        <v>4739</v>
      </c>
      <c r="R16" s="738">
        <f>SUM(D16+G16+J16+L16+N16+P16)</f>
        <v>5415</v>
      </c>
      <c r="S16" s="738">
        <f t="shared" si="0"/>
        <v>0</v>
      </c>
      <c r="T16" s="327" t="s">
        <v>18</v>
      </c>
      <c r="U16" s="1098" t="s">
        <v>23</v>
      </c>
    </row>
    <row r="17" spans="1:21" ht="18" customHeight="1" thickBot="1" x14ac:dyDescent="0.25">
      <c r="A17" s="1091"/>
      <c r="B17" s="326" t="s">
        <v>6</v>
      </c>
      <c r="C17" s="735">
        <v>2</v>
      </c>
      <c r="D17" s="735">
        <v>3</v>
      </c>
      <c r="E17" s="735">
        <v>0</v>
      </c>
      <c r="F17" s="736">
        <v>4</v>
      </c>
      <c r="G17" s="736">
        <v>3</v>
      </c>
      <c r="H17" s="735">
        <v>0</v>
      </c>
      <c r="I17" s="736">
        <v>1</v>
      </c>
      <c r="J17" s="736">
        <v>2</v>
      </c>
      <c r="K17" s="735">
        <v>0</v>
      </c>
      <c r="L17" s="735">
        <v>0</v>
      </c>
      <c r="M17" s="736">
        <v>2</v>
      </c>
      <c r="N17" s="736">
        <v>2</v>
      </c>
      <c r="O17" s="735">
        <v>0</v>
      </c>
      <c r="P17" s="735">
        <v>0</v>
      </c>
      <c r="Q17" s="738">
        <f t="shared" si="1"/>
        <v>9</v>
      </c>
      <c r="R17" s="738">
        <f t="shared" si="1"/>
        <v>10</v>
      </c>
      <c r="S17" s="738">
        <f t="shared" si="0"/>
        <v>0</v>
      </c>
      <c r="T17" s="327" t="s">
        <v>20</v>
      </c>
      <c r="U17" s="1098"/>
    </row>
    <row r="18" spans="1:21" ht="18" customHeight="1" thickBot="1" x14ac:dyDescent="0.25">
      <c r="A18" s="1094" t="s">
        <v>1101</v>
      </c>
      <c r="B18" s="324" t="s">
        <v>17</v>
      </c>
      <c r="C18" s="730">
        <v>91</v>
      </c>
      <c r="D18" s="730">
        <v>141</v>
      </c>
      <c r="E18" s="730">
        <v>71</v>
      </c>
      <c r="F18" s="731">
        <v>1021</v>
      </c>
      <c r="G18" s="731">
        <v>1356</v>
      </c>
      <c r="H18" s="730">
        <v>0</v>
      </c>
      <c r="I18" s="731">
        <v>872</v>
      </c>
      <c r="J18" s="731">
        <v>693</v>
      </c>
      <c r="K18" s="730">
        <v>0</v>
      </c>
      <c r="L18" s="730">
        <v>0</v>
      </c>
      <c r="M18" s="731">
        <v>846</v>
      </c>
      <c r="N18" s="731">
        <v>758</v>
      </c>
      <c r="O18" s="730">
        <v>0</v>
      </c>
      <c r="P18" s="730">
        <v>0</v>
      </c>
      <c r="Q18" s="734">
        <f t="shared" si="1"/>
        <v>2830</v>
      </c>
      <c r="R18" s="734">
        <f>SUM(D18+G18+J18+L18+N18+P18)</f>
        <v>2948</v>
      </c>
      <c r="S18" s="734">
        <f t="shared" si="0"/>
        <v>71</v>
      </c>
      <c r="T18" s="325" t="s">
        <v>18</v>
      </c>
      <c r="U18" s="1104" t="s">
        <v>1102</v>
      </c>
    </row>
    <row r="19" spans="1:21" ht="18" customHeight="1" thickBot="1" x14ac:dyDescent="0.25">
      <c r="A19" s="1094"/>
      <c r="B19" s="324" t="s">
        <v>6</v>
      </c>
      <c r="C19" s="729">
        <v>1</v>
      </c>
      <c r="D19" s="729">
        <v>1</v>
      </c>
      <c r="E19" s="730">
        <v>2</v>
      </c>
      <c r="F19" s="731">
        <v>3</v>
      </c>
      <c r="G19" s="731">
        <v>3</v>
      </c>
      <c r="H19" s="730">
        <v>0</v>
      </c>
      <c r="I19" s="729">
        <v>3</v>
      </c>
      <c r="J19" s="729">
        <v>2</v>
      </c>
      <c r="K19" s="730">
        <v>0</v>
      </c>
      <c r="L19" s="730">
        <v>0</v>
      </c>
      <c r="M19" s="729">
        <v>3</v>
      </c>
      <c r="N19" s="729">
        <v>2</v>
      </c>
      <c r="O19" s="730">
        <v>0</v>
      </c>
      <c r="P19" s="730">
        <v>0</v>
      </c>
      <c r="Q19" s="734">
        <f t="shared" si="1"/>
        <v>10</v>
      </c>
      <c r="R19" s="734">
        <f t="shared" si="1"/>
        <v>8</v>
      </c>
      <c r="S19" s="734">
        <f t="shared" si="0"/>
        <v>2</v>
      </c>
      <c r="T19" s="325" t="s">
        <v>20</v>
      </c>
      <c r="U19" s="1105"/>
    </row>
    <row r="20" spans="1:21" ht="18" customHeight="1" thickBot="1" x14ac:dyDescent="0.25">
      <c r="A20" s="1091" t="s">
        <v>24</v>
      </c>
      <c r="B20" s="326" t="s">
        <v>17</v>
      </c>
      <c r="C20" s="735">
        <v>0</v>
      </c>
      <c r="D20" s="735">
        <v>0</v>
      </c>
      <c r="E20" s="735">
        <v>62</v>
      </c>
      <c r="F20" s="736">
        <v>618</v>
      </c>
      <c r="G20" s="736">
        <v>628</v>
      </c>
      <c r="H20" s="735">
        <v>0</v>
      </c>
      <c r="I20" s="736">
        <v>293</v>
      </c>
      <c r="J20" s="736">
        <v>281</v>
      </c>
      <c r="K20" s="735">
        <v>0</v>
      </c>
      <c r="L20" s="735">
        <v>0</v>
      </c>
      <c r="M20" s="736">
        <v>273</v>
      </c>
      <c r="N20" s="736">
        <v>210</v>
      </c>
      <c r="O20" s="735">
        <v>0</v>
      </c>
      <c r="P20" s="735">
        <v>0</v>
      </c>
      <c r="Q20" s="738">
        <f t="shared" si="1"/>
        <v>1184</v>
      </c>
      <c r="R20" s="738">
        <f>SUM(D20+G20+J20+L20+N20+P20)</f>
        <v>1119</v>
      </c>
      <c r="S20" s="738">
        <f t="shared" si="0"/>
        <v>62</v>
      </c>
      <c r="T20" s="327" t="s">
        <v>18</v>
      </c>
      <c r="U20" s="1098" t="s">
        <v>833</v>
      </c>
    </row>
    <row r="21" spans="1:21" ht="18" customHeight="1" thickBot="1" x14ac:dyDescent="0.25">
      <c r="A21" s="1091"/>
      <c r="B21" s="326" t="s">
        <v>6</v>
      </c>
      <c r="C21" s="735">
        <v>0</v>
      </c>
      <c r="D21" s="735">
        <v>0</v>
      </c>
      <c r="E21" s="735">
        <v>1</v>
      </c>
      <c r="F21" s="736">
        <v>2</v>
      </c>
      <c r="G21" s="736">
        <v>2</v>
      </c>
      <c r="H21" s="735">
        <v>0</v>
      </c>
      <c r="I21" s="736">
        <v>2</v>
      </c>
      <c r="J21" s="736">
        <v>2</v>
      </c>
      <c r="K21" s="735">
        <v>0</v>
      </c>
      <c r="L21" s="735">
        <v>0</v>
      </c>
      <c r="M21" s="736">
        <v>2</v>
      </c>
      <c r="N21" s="736">
        <v>2</v>
      </c>
      <c r="O21" s="735">
        <v>0</v>
      </c>
      <c r="P21" s="735">
        <v>0</v>
      </c>
      <c r="Q21" s="738">
        <f t="shared" si="1"/>
        <v>6</v>
      </c>
      <c r="R21" s="738">
        <f t="shared" si="1"/>
        <v>6</v>
      </c>
      <c r="S21" s="738">
        <f t="shared" si="0"/>
        <v>1</v>
      </c>
      <c r="T21" s="327" t="s">
        <v>20</v>
      </c>
      <c r="U21" s="1098"/>
    </row>
    <row r="22" spans="1:21" ht="18" customHeight="1" thickBot="1" x14ac:dyDescent="0.25">
      <c r="A22" s="1094" t="s">
        <v>175</v>
      </c>
      <c r="B22" s="324" t="s">
        <v>17</v>
      </c>
      <c r="C22" s="730">
        <v>197</v>
      </c>
      <c r="D22" s="730">
        <v>342</v>
      </c>
      <c r="E22" s="730">
        <v>34</v>
      </c>
      <c r="F22" s="731">
        <v>1393</v>
      </c>
      <c r="G22" s="731">
        <v>1962</v>
      </c>
      <c r="H22" s="731">
        <v>104</v>
      </c>
      <c r="I22" s="731">
        <v>1052</v>
      </c>
      <c r="J22" s="731">
        <v>1110</v>
      </c>
      <c r="K22" s="730">
        <v>0</v>
      </c>
      <c r="L22" s="730">
        <v>0</v>
      </c>
      <c r="M22" s="731">
        <v>0</v>
      </c>
      <c r="N22" s="731">
        <v>1826</v>
      </c>
      <c r="O22" s="730">
        <v>0</v>
      </c>
      <c r="P22" s="730">
        <v>0</v>
      </c>
      <c r="Q22" s="734">
        <f t="shared" si="1"/>
        <v>2642</v>
      </c>
      <c r="R22" s="734">
        <f>SUM(D22+G22+J22+L22+N22+P22)</f>
        <v>5240</v>
      </c>
      <c r="S22" s="734">
        <f t="shared" si="0"/>
        <v>138</v>
      </c>
      <c r="T22" s="325" t="s">
        <v>18</v>
      </c>
      <c r="U22" s="1099" t="s">
        <v>277</v>
      </c>
    </row>
    <row r="23" spans="1:21" ht="18" customHeight="1" thickBot="1" x14ac:dyDescent="0.25">
      <c r="A23" s="1094"/>
      <c r="B23" s="324" t="s">
        <v>6</v>
      </c>
      <c r="C23" s="729">
        <v>1</v>
      </c>
      <c r="D23" s="729">
        <v>2</v>
      </c>
      <c r="E23" s="730">
        <v>1</v>
      </c>
      <c r="F23" s="731">
        <v>2</v>
      </c>
      <c r="G23" s="731">
        <v>3</v>
      </c>
      <c r="H23" s="731">
        <v>2</v>
      </c>
      <c r="I23" s="729">
        <v>2</v>
      </c>
      <c r="J23" s="729">
        <v>3</v>
      </c>
      <c r="K23" s="730">
        <v>0</v>
      </c>
      <c r="L23" s="730">
        <v>0</v>
      </c>
      <c r="M23" s="729">
        <v>0</v>
      </c>
      <c r="N23" s="729">
        <v>3</v>
      </c>
      <c r="O23" s="730">
        <v>0</v>
      </c>
      <c r="P23" s="730">
        <v>0</v>
      </c>
      <c r="Q23" s="734">
        <f t="shared" si="1"/>
        <v>5</v>
      </c>
      <c r="R23" s="734">
        <f t="shared" si="1"/>
        <v>11</v>
      </c>
      <c r="S23" s="734">
        <f t="shared" si="0"/>
        <v>3</v>
      </c>
      <c r="T23" s="325" t="s">
        <v>20</v>
      </c>
      <c r="U23" s="1099"/>
    </row>
    <row r="24" spans="1:21" ht="18" customHeight="1" thickBot="1" x14ac:dyDescent="0.25">
      <c r="A24" s="1091" t="s">
        <v>963</v>
      </c>
      <c r="B24" s="326" t="s">
        <v>17</v>
      </c>
      <c r="C24" s="735">
        <v>162</v>
      </c>
      <c r="D24" s="735">
        <v>178</v>
      </c>
      <c r="E24" s="735">
        <v>109</v>
      </c>
      <c r="F24" s="736">
        <v>1169</v>
      </c>
      <c r="G24" s="736">
        <v>1209</v>
      </c>
      <c r="H24" s="735">
        <v>0</v>
      </c>
      <c r="I24" s="736">
        <v>622</v>
      </c>
      <c r="J24" s="736">
        <v>631</v>
      </c>
      <c r="K24" s="735">
        <v>0</v>
      </c>
      <c r="L24" s="735">
        <v>0</v>
      </c>
      <c r="M24" s="736">
        <v>615</v>
      </c>
      <c r="N24" s="736">
        <v>513</v>
      </c>
      <c r="O24" s="735">
        <v>0</v>
      </c>
      <c r="P24" s="735">
        <v>0</v>
      </c>
      <c r="Q24" s="738">
        <f t="shared" si="1"/>
        <v>2568</v>
      </c>
      <c r="R24" s="738">
        <f>SUM(D24+G24+J24+L24+N24+P24)</f>
        <v>2531</v>
      </c>
      <c r="S24" s="738">
        <f t="shared" si="0"/>
        <v>109</v>
      </c>
      <c r="T24" s="327" t="s">
        <v>18</v>
      </c>
      <c r="U24" s="1098" t="s">
        <v>457</v>
      </c>
    </row>
    <row r="25" spans="1:21" ht="18" customHeight="1" x14ac:dyDescent="0.2">
      <c r="A25" s="1092"/>
      <c r="B25" s="330" t="s">
        <v>6</v>
      </c>
      <c r="C25" s="739">
        <v>1</v>
      </c>
      <c r="D25" s="739">
        <v>1</v>
      </c>
      <c r="E25" s="739">
        <v>3</v>
      </c>
      <c r="F25" s="740">
        <v>5</v>
      </c>
      <c r="G25" s="740">
        <v>5</v>
      </c>
      <c r="H25" s="739">
        <v>0</v>
      </c>
      <c r="I25" s="740">
        <v>5</v>
      </c>
      <c r="J25" s="740">
        <v>4</v>
      </c>
      <c r="K25" s="741">
        <v>0</v>
      </c>
      <c r="L25" s="741">
        <v>0</v>
      </c>
      <c r="M25" s="740">
        <v>4</v>
      </c>
      <c r="N25" s="740">
        <v>4</v>
      </c>
      <c r="O25" s="741">
        <v>0</v>
      </c>
      <c r="P25" s="741">
        <v>0</v>
      </c>
      <c r="Q25" s="742">
        <f t="shared" si="1"/>
        <v>15</v>
      </c>
      <c r="R25" s="742">
        <f t="shared" si="1"/>
        <v>14</v>
      </c>
      <c r="S25" s="742">
        <f t="shared" si="0"/>
        <v>3</v>
      </c>
      <c r="T25" s="331" t="s">
        <v>20</v>
      </c>
      <c r="U25" s="1100"/>
    </row>
    <row r="26" spans="1:21" ht="24.75" customHeight="1" thickBot="1" x14ac:dyDescent="0.25">
      <c r="A26" s="1086" t="s">
        <v>7</v>
      </c>
      <c r="B26" s="332" t="s">
        <v>17</v>
      </c>
      <c r="C26" s="727">
        <f t="shared" ref="C26:S27" si="2">SUM(C10+C12+C14+C16+C18+C20+C22+C24)</f>
        <v>3535</v>
      </c>
      <c r="D26" s="727">
        <f t="shared" si="2"/>
        <v>4069</v>
      </c>
      <c r="E26" s="727">
        <f t="shared" si="2"/>
        <v>366</v>
      </c>
      <c r="F26" s="727">
        <f t="shared" si="2"/>
        <v>28751</v>
      </c>
      <c r="G26" s="727">
        <f t="shared" si="2"/>
        <v>31494</v>
      </c>
      <c r="H26" s="727">
        <f t="shared" si="2"/>
        <v>261</v>
      </c>
      <c r="I26" s="727">
        <f t="shared" si="2"/>
        <v>15602</v>
      </c>
      <c r="J26" s="727">
        <f t="shared" si="2"/>
        <v>16541</v>
      </c>
      <c r="K26" s="743">
        <f t="shared" si="2"/>
        <v>61</v>
      </c>
      <c r="L26" s="743">
        <f t="shared" si="2"/>
        <v>0</v>
      </c>
      <c r="M26" s="727">
        <f t="shared" si="2"/>
        <v>14428</v>
      </c>
      <c r="N26" s="727">
        <f t="shared" si="2"/>
        <v>15868</v>
      </c>
      <c r="O26" s="743">
        <f t="shared" si="2"/>
        <v>864</v>
      </c>
      <c r="P26" s="743">
        <f t="shared" si="2"/>
        <v>338</v>
      </c>
      <c r="Q26" s="727">
        <f t="shared" si="2"/>
        <v>63241</v>
      </c>
      <c r="R26" s="727">
        <f t="shared" si="2"/>
        <v>68310</v>
      </c>
      <c r="S26" s="727">
        <f t="shared" si="2"/>
        <v>627</v>
      </c>
      <c r="T26" s="333" t="s">
        <v>18</v>
      </c>
      <c r="U26" s="1101" t="s">
        <v>25</v>
      </c>
    </row>
    <row r="27" spans="1:21" ht="24.75" customHeight="1" x14ac:dyDescent="0.2">
      <c r="A27" s="1087"/>
      <c r="B27" s="328" t="s">
        <v>6</v>
      </c>
      <c r="C27" s="744">
        <f>SUM(C11+C13+C15+C17+C19+C21+C23+C25)</f>
        <v>27</v>
      </c>
      <c r="D27" s="744">
        <f t="shared" si="2"/>
        <v>29</v>
      </c>
      <c r="E27" s="744">
        <f t="shared" si="2"/>
        <v>10</v>
      </c>
      <c r="F27" s="744">
        <f t="shared" si="2"/>
        <v>56</v>
      </c>
      <c r="G27" s="744">
        <f t="shared" si="2"/>
        <v>55</v>
      </c>
      <c r="H27" s="744">
        <f t="shared" si="2"/>
        <v>4</v>
      </c>
      <c r="I27" s="744">
        <f t="shared" si="2"/>
        <v>36</v>
      </c>
      <c r="J27" s="744">
        <f t="shared" si="2"/>
        <v>34</v>
      </c>
      <c r="K27" s="744">
        <f t="shared" si="2"/>
        <v>1</v>
      </c>
      <c r="L27" s="744">
        <f t="shared" si="2"/>
        <v>0</v>
      </c>
      <c r="M27" s="744">
        <f t="shared" si="2"/>
        <v>34</v>
      </c>
      <c r="N27" s="744">
        <f t="shared" si="2"/>
        <v>34</v>
      </c>
      <c r="O27" s="744">
        <f t="shared" si="2"/>
        <v>3</v>
      </c>
      <c r="P27" s="744">
        <f t="shared" si="2"/>
        <v>2</v>
      </c>
      <c r="Q27" s="744">
        <f t="shared" si="2"/>
        <v>157</v>
      </c>
      <c r="R27" s="744">
        <f t="shared" si="2"/>
        <v>154</v>
      </c>
      <c r="S27" s="744">
        <f t="shared" si="2"/>
        <v>14</v>
      </c>
      <c r="T27" s="329" t="s">
        <v>20</v>
      </c>
      <c r="U27" s="1102"/>
    </row>
    <row r="30" spans="1:21" x14ac:dyDescent="0.2">
      <c r="C30" s="520"/>
      <c r="D30" s="520"/>
    </row>
  </sheetData>
  <mergeCells count="38">
    <mergeCell ref="U20:U21"/>
    <mergeCell ref="U22:U23"/>
    <mergeCell ref="U24:U25"/>
    <mergeCell ref="U26:U27"/>
    <mergeCell ref="U10:U11"/>
    <mergeCell ref="U12:U13"/>
    <mergeCell ref="U14:U15"/>
    <mergeCell ref="U16:U17"/>
    <mergeCell ref="U18:U19"/>
    <mergeCell ref="A1:U1"/>
    <mergeCell ref="A2:U2"/>
    <mergeCell ref="A3:U3"/>
    <mergeCell ref="A4:U4"/>
    <mergeCell ref="O6:P6"/>
    <mergeCell ref="Q6:S6"/>
    <mergeCell ref="T6:U9"/>
    <mergeCell ref="O7:P7"/>
    <mergeCell ref="Q7:S7"/>
    <mergeCell ref="F6:H6"/>
    <mergeCell ref="F7:H7"/>
    <mergeCell ref="I6:J6"/>
    <mergeCell ref="I7:J7"/>
    <mergeCell ref="M6:N6"/>
    <mergeCell ref="C6:E6"/>
    <mergeCell ref="C7:E7"/>
    <mergeCell ref="A26:A27"/>
    <mergeCell ref="A6:B9"/>
    <mergeCell ref="M7:N7"/>
    <mergeCell ref="K6:L6"/>
    <mergeCell ref="K7:L7"/>
    <mergeCell ref="A24:A25"/>
    <mergeCell ref="A10:A11"/>
    <mergeCell ref="A14:A15"/>
    <mergeCell ref="A18:A19"/>
    <mergeCell ref="A22:A23"/>
    <mergeCell ref="A20:A21"/>
    <mergeCell ref="A16:A17"/>
    <mergeCell ref="A12:A13"/>
  </mergeCells>
  <phoneticPr fontId="19" type="noConversion"/>
  <printOptions horizontalCentered="1" verticalCentered="1"/>
  <pageMargins left="0" right="0" top="0" bottom="0" header="0" footer="0"/>
  <pageSetup paperSize="9" scale="7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5"/>
  <sheetViews>
    <sheetView showGridLines="0" rightToLeft="1" view="pageBreakPreview" zoomScaleNormal="100" zoomScaleSheetLayoutView="100" workbookViewId="0">
      <selection activeCell="P12" sqref="P12"/>
    </sheetView>
  </sheetViews>
  <sheetFormatPr defaultColWidth="9.140625" defaultRowHeight="12.75" x14ac:dyDescent="0.2"/>
  <cols>
    <col min="1" max="1" width="25.7109375" style="170" customWidth="1"/>
    <col min="2" max="9" width="9.7109375" style="170" customWidth="1"/>
    <col min="10" max="10" width="10.7109375" style="170" customWidth="1"/>
    <col min="11" max="11" width="26.140625" style="170" customWidth="1"/>
    <col min="12" max="16384" width="9.140625" style="170"/>
  </cols>
  <sheetData>
    <row r="1" spans="1:14" s="17" customFormat="1" ht="20.100000000000001" customHeight="1" x14ac:dyDescent="0.2">
      <c r="A1" s="899" t="s">
        <v>835</v>
      </c>
      <c r="B1" s="899"/>
      <c r="C1" s="899"/>
      <c r="D1" s="899"/>
      <c r="E1" s="899"/>
      <c r="F1" s="899"/>
      <c r="G1" s="899"/>
      <c r="H1" s="899"/>
      <c r="I1" s="899"/>
      <c r="J1" s="899"/>
      <c r="K1" s="899"/>
    </row>
    <row r="2" spans="1:14" s="18" customFormat="1" ht="20.100000000000001" customHeight="1" x14ac:dyDescent="0.2">
      <c r="A2" s="902" t="s">
        <v>1334</v>
      </c>
      <c r="B2" s="902"/>
      <c r="C2" s="902"/>
      <c r="D2" s="902"/>
      <c r="E2" s="902"/>
      <c r="F2" s="902"/>
      <c r="G2" s="902"/>
      <c r="H2" s="902"/>
      <c r="I2" s="902"/>
      <c r="J2" s="902"/>
      <c r="K2" s="902"/>
    </row>
    <row r="3" spans="1:14" s="17" customFormat="1" ht="31.5" customHeight="1" x14ac:dyDescent="0.2">
      <c r="A3" s="887" t="s">
        <v>776</v>
      </c>
      <c r="B3" s="887"/>
      <c r="C3" s="887"/>
      <c r="D3" s="887"/>
      <c r="E3" s="887"/>
      <c r="F3" s="887"/>
      <c r="G3" s="887"/>
      <c r="H3" s="887"/>
      <c r="I3" s="887"/>
      <c r="J3" s="887"/>
      <c r="K3" s="887"/>
    </row>
    <row r="4" spans="1:14" s="17" customFormat="1" ht="20.100000000000001" customHeight="1" x14ac:dyDescent="0.2">
      <c r="A4" s="888" t="s">
        <v>1331</v>
      </c>
      <c r="B4" s="888"/>
      <c r="C4" s="888"/>
      <c r="D4" s="888"/>
      <c r="E4" s="888"/>
      <c r="F4" s="888"/>
      <c r="G4" s="888"/>
      <c r="H4" s="888"/>
      <c r="I4" s="888"/>
      <c r="J4" s="888"/>
      <c r="K4" s="888"/>
    </row>
    <row r="5" spans="1:14" s="17" customFormat="1" ht="20.100000000000001" customHeight="1" x14ac:dyDescent="0.2">
      <c r="A5" s="10" t="s">
        <v>970</v>
      </c>
      <c r="B5" s="13"/>
      <c r="C5" s="13"/>
      <c r="D5" s="13"/>
      <c r="E5" s="13"/>
      <c r="F5" s="13"/>
      <c r="G5" s="13"/>
      <c r="H5" s="13"/>
      <c r="I5" s="13"/>
      <c r="J5" s="13"/>
      <c r="K5" s="24" t="s">
        <v>480</v>
      </c>
    </row>
    <row r="6" spans="1:14" s="168" customFormat="1" ht="25.5" customHeight="1" thickBot="1" x14ac:dyDescent="0.25">
      <c r="A6" s="1106" t="s">
        <v>676</v>
      </c>
      <c r="B6" s="897" t="s">
        <v>822</v>
      </c>
      <c r="C6" s="897"/>
      <c r="D6" s="897"/>
      <c r="E6" s="897" t="s">
        <v>823</v>
      </c>
      <c r="F6" s="897"/>
      <c r="G6" s="897"/>
      <c r="H6" s="897" t="s">
        <v>335</v>
      </c>
      <c r="I6" s="897"/>
      <c r="J6" s="897"/>
      <c r="K6" s="1108" t="s">
        <v>269</v>
      </c>
    </row>
    <row r="7" spans="1:14" s="168" customFormat="1" ht="25.5" customHeight="1" thickTop="1" x14ac:dyDescent="0.2">
      <c r="A7" s="1107"/>
      <c r="B7" s="338" t="s">
        <v>549</v>
      </c>
      <c r="C7" s="338" t="s">
        <v>550</v>
      </c>
      <c r="D7" s="338" t="s">
        <v>339</v>
      </c>
      <c r="E7" s="338" t="s">
        <v>549</v>
      </c>
      <c r="F7" s="338" t="s">
        <v>550</v>
      </c>
      <c r="G7" s="338" t="s">
        <v>339</v>
      </c>
      <c r="H7" s="338" t="s">
        <v>549</v>
      </c>
      <c r="I7" s="338" t="s">
        <v>550</v>
      </c>
      <c r="J7" s="339" t="s">
        <v>338</v>
      </c>
      <c r="K7" s="1109"/>
      <c r="N7" s="238"/>
    </row>
    <row r="8" spans="1:14" ht="27" customHeight="1" thickBot="1" x14ac:dyDescent="0.25">
      <c r="A8" s="467" t="s">
        <v>455</v>
      </c>
      <c r="B8" s="276">
        <v>0</v>
      </c>
      <c r="C8" s="276">
        <v>586</v>
      </c>
      <c r="D8" s="277">
        <f t="shared" ref="D8:D15" si="0">SUM(B8:C8)</f>
        <v>586</v>
      </c>
      <c r="E8" s="276">
        <v>0</v>
      </c>
      <c r="F8" s="276">
        <v>290</v>
      </c>
      <c r="G8" s="277">
        <f t="shared" ref="G8:G15" si="1">SUM(E8:F8)</f>
        <v>290</v>
      </c>
      <c r="H8" s="277">
        <f t="shared" ref="H8:I15" si="2">SUM(B8+E8)</f>
        <v>0</v>
      </c>
      <c r="I8" s="277">
        <f t="shared" si="2"/>
        <v>876</v>
      </c>
      <c r="J8" s="277">
        <f t="shared" ref="J8:J15" si="3">SUM(H8:I8)</f>
        <v>876</v>
      </c>
      <c r="K8" s="468" t="s">
        <v>299</v>
      </c>
    </row>
    <row r="9" spans="1:14" ht="27" customHeight="1" thickBot="1" x14ac:dyDescent="0.25">
      <c r="A9" s="373" t="s">
        <v>836</v>
      </c>
      <c r="B9" s="247">
        <v>67</v>
      </c>
      <c r="C9" s="247">
        <v>2276</v>
      </c>
      <c r="D9" s="248">
        <f t="shared" si="0"/>
        <v>2343</v>
      </c>
      <c r="E9" s="247">
        <v>1015</v>
      </c>
      <c r="F9" s="247">
        <v>3327</v>
      </c>
      <c r="G9" s="248">
        <f t="shared" si="1"/>
        <v>4342</v>
      </c>
      <c r="H9" s="248">
        <f t="shared" si="2"/>
        <v>1082</v>
      </c>
      <c r="I9" s="248">
        <f t="shared" si="2"/>
        <v>5603</v>
      </c>
      <c r="J9" s="248">
        <f t="shared" si="3"/>
        <v>6685</v>
      </c>
      <c r="K9" s="469" t="s">
        <v>267</v>
      </c>
    </row>
    <row r="10" spans="1:14" ht="27" customHeight="1" thickBot="1" x14ac:dyDescent="0.25">
      <c r="A10" s="371" t="s">
        <v>416</v>
      </c>
      <c r="B10" s="249">
        <v>79</v>
      </c>
      <c r="C10" s="249">
        <v>533</v>
      </c>
      <c r="D10" s="278">
        <f t="shared" si="0"/>
        <v>612</v>
      </c>
      <c r="E10" s="249">
        <v>1543</v>
      </c>
      <c r="F10" s="249">
        <v>1103</v>
      </c>
      <c r="G10" s="278">
        <f t="shared" si="1"/>
        <v>2646</v>
      </c>
      <c r="H10" s="278">
        <f t="shared" si="2"/>
        <v>1622</v>
      </c>
      <c r="I10" s="278">
        <f t="shared" si="2"/>
        <v>1636</v>
      </c>
      <c r="J10" s="278">
        <f t="shared" si="3"/>
        <v>3258</v>
      </c>
      <c r="K10" s="470" t="s">
        <v>4</v>
      </c>
    </row>
    <row r="11" spans="1:14" ht="27" customHeight="1" thickBot="1" x14ac:dyDescent="0.25">
      <c r="A11" s="373" t="s">
        <v>982</v>
      </c>
      <c r="B11" s="247">
        <v>0</v>
      </c>
      <c r="C11" s="247">
        <v>0</v>
      </c>
      <c r="D11" s="248">
        <f t="shared" ref="D11" si="4">SUM(B11:C11)</f>
        <v>0</v>
      </c>
      <c r="E11" s="247">
        <v>9</v>
      </c>
      <c r="F11" s="247">
        <v>0</v>
      </c>
      <c r="G11" s="248">
        <f t="shared" si="1"/>
        <v>9</v>
      </c>
      <c r="H11" s="248">
        <f t="shared" si="2"/>
        <v>9</v>
      </c>
      <c r="I11" s="248">
        <f t="shared" si="2"/>
        <v>0</v>
      </c>
      <c r="J11" s="248">
        <f t="shared" si="3"/>
        <v>9</v>
      </c>
      <c r="K11" s="469" t="s">
        <v>1205</v>
      </c>
    </row>
    <row r="12" spans="1:14" ht="27" customHeight="1" thickBot="1" x14ac:dyDescent="0.25">
      <c r="A12" s="371" t="s">
        <v>176</v>
      </c>
      <c r="B12" s="249">
        <v>62</v>
      </c>
      <c r="C12" s="249">
        <v>377</v>
      </c>
      <c r="D12" s="278">
        <f t="shared" si="0"/>
        <v>439</v>
      </c>
      <c r="E12" s="249">
        <v>1525</v>
      </c>
      <c r="F12" s="249">
        <v>1293</v>
      </c>
      <c r="G12" s="278">
        <f t="shared" si="1"/>
        <v>2818</v>
      </c>
      <c r="H12" s="278">
        <f t="shared" si="2"/>
        <v>1587</v>
      </c>
      <c r="I12" s="278">
        <f t="shared" si="2"/>
        <v>1670</v>
      </c>
      <c r="J12" s="278">
        <f t="shared" si="3"/>
        <v>3257</v>
      </c>
      <c r="K12" s="470" t="s">
        <v>5</v>
      </c>
    </row>
    <row r="13" spans="1:14" ht="27" customHeight="1" x14ac:dyDescent="0.2">
      <c r="A13" s="378" t="s">
        <v>983</v>
      </c>
      <c r="B13" s="270">
        <v>8</v>
      </c>
      <c r="C13" s="270">
        <v>17</v>
      </c>
      <c r="D13" s="293">
        <f t="shared" si="0"/>
        <v>25</v>
      </c>
      <c r="E13" s="270">
        <v>145</v>
      </c>
      <c r="F13" s="270">
        <v>48</v>
      </c>
      <c r="G13" s="293">
        <f>SUM(E13:F13)</f>
        <v>193</v>
      </c>
      <c r="H13" s="293">
        <f t="shared" si="2"/>
        <v>153</v>
      </c>
      <c r="I13" s="293">
        <f t="shared" si="2"/>
        <v>65</v>
      </c>
      <c r="J13" s="293">
        <f t="shared" si="3"/>
        <v>218</v>
      </c>
      <c r="K13" s="518" t="s">
        <v>1210</v>
      </c>
    </row>
    <row r="14" spans="1:14" ht="27" customHeight="1" x14ac:dyDescent="0.2">
      <c r="A14" s="617" t="s">
        <v>121</v>
      </c>
      <c r="B14" s="523">
        <f>SUM(B8:B13)</f>
        <v>216</v>
      </c>
      <c r="C14" s="523">
        <f>SUM(C8:C13)</f>
        <v>3789</v>
      </c>
      <c r="D14" s="523">
        <f>SUM(B14:C14)</f>
        <v>4005</v>
      </c>
      <c r="E14" s="523">
        <f>SUM(E8:E13)</f>
        <v>4237</v>
      </c>
      <c r="F14" s="523">
        <f>SUM(F8:F13)</f>
        <v>6061</v>
      </c>
      <c r="G14" s="523">
        <f>SUM(E14:F14)</f>
        <v>10298</v>
      </c>
      <c r="H14" s="523">
        <f>SUM(B14+E14)</f>
        <v>4453</v>
      </c>
      <c r="I14" s="523">
        <f>SUM(C14+F14)</f>
        <v>9850</v>
      </c>
      <c r="J14" s="523">
        <f>SUM(H14:I14)</f>
        <v>14303</v>
      </c>
      <c r="K14" s="615" t="s">
        <v>31</v>
      </c>
    </row>
    <row r="15" spans="1:14" ht="27" customHeight="1" x14ac:dyDescent="0.2">
      <c r="A15" s="618" t="s">
        <v>246</v>
      </c>
      <c r="B15" s="570">
        <v>526</v>
      </c>
      <c r="C15" s="570">
        <v>4543</v>
      </c>
      <c r="D15" s="570">
        <f t="shared" si="0"/>
        <v>5069</v>
      </c>
      <c r="E15" s="570">
        <v>1231</v>
      </c>
      <c r="F15" s="570">
        <v>836</v>
      </c>
      <c r="G15" s="570">
        <f t="shared" si="1"/>
        <v>2067</v>
      </c>
      <c r="H15" s="570">
        <f t="shared" si="2"/>
        <v>1757</v>
      </c>
      <c r="I15" s="570">
        <f t="shared" si="2"/>
        <v>5379</v>
      </c>
      <c r="J15" s="570">
        <f t="shared" si="3"/>
        <v>7136</v>
      </c>
      <c r="K15" s="616" t="s">
        <v>122</v>
      </c>
    </row>
    <row r="16" spans="1:14" ht="30" customHeight="1" x14ac:dyDescent="0.2">
      <c r="A16" s="583" t="s">
        <v>29</v>
      </c>
      <c r="B16" s="296">
        <f>SUM(B14+B15)</f>
        <v>742</v>
      </c>
      <c r="C16" s="296">
        <f t="shared" ref="C16:J16" si="5">SUM(C14+C15)</f>
        <v>8332</v>
      </c>
      <c r="D16" s="296">
        <f t="shared" si="5"/>
        <v>9074</v>
      </c>
      <c r="E16" s="296">
        <f t="shared" si="5"/>
        <v>5468</v>
      </c>
      <c r="F16" s="296">
        <f t="shared" si="5"/>
        <v>6897</v>
      </c>
      <c r="G16" s="296">
        <f t="shared" si="5"/>
        <v>12365</v>
      </c>
      <c r="H16" s="296">
        <f t="shared" si="5"/>
        <v>6210</v>
      </c>
      <c r="I16" s="296">
        <f t="shared" si="5"/>
        <v>15229</v>
      </c>
      <c r="J16" s="296">
        <f t="shared" si="5"/>
        <v>21439</v>
      </c>
      <c r="K16" s="614" t="s">
        <v>14</v>
      </c>
    </row>
    <row r="19" spans="1:7" ht="12.75" customHeight="1" x14ac:dyDescent="0.2">
      <c r="A19" s="171"/>
      <c r="B19" s="263"/>
      <c r="C19" s="8"/>
      <c r="D19" s="9"/>
    </row>
    <row r="20" spans="1:7" ht="12.75" customHeight="1" x14ac:dyDescent="0.2">
      <c r="A20" s="171"/>
      <c r="B20" s="171"/>
      <c r="C20" s="171"/>
      <c r="D20" s="171"/>
    </row>
    <row r="21" spans="1:7" x14ac:dyDescent="0.2">
      <c r="A21" s="171"/>
      <c r="B21" s="171"/>
      <c r="C21" s="171"/>
      <c r="D21" s="171"/>
      <c r="E21" s="171"/>
      <c r="F21" s="171"/>
      <c r="G21" s="11"/>
    </row>
    <row r="22" spans="1:7" x14ac:dyDescent="0.2">
      <c r="A22" s="171"/>
      <c r="B22" s="171"/>
      <c r="C22" s="171"/>
      <c r="D22" s="171"/>
      <c r="E22" s="171"/>
      <c r="F22" s="171"/>
      <c r="G22" s="11"/>
    </row>
    <row r="23" spans="1:7" x14ac:dyDescent="0.2">
      <c r="A23" s="171"/>
      <c r="B23" s="171"/>
      <c r="C23" s="171"/>
      <c r="D23" s="171"/>
      <c r="E23" s="171"/>
      <c r="F23" s="171"/>
      <c r="G23" s="11"/>
    </row>
    <row r="24" spans="1:7" x14ac:dyDescent="0.2">
      <c r="A24" s="171"/>
      <c r="B24" s="171"/>
      <c r="C24" s="171"/>
      <c r="D24" s="171"/>
      <c r="E24" s="171"/>
      <c r="F24" s="171"/>
      <c r="G24" s="11"/>
    </row>
    <row r="25" spans="1:7" x14ac:dyDescent="0.2">
      <c r="A25" s="171"/>
      <c r="B25" s="171"/>
      <c r="C25" s="171"/>
      <c r="D25" s="171"/>
      <c r="E25" s="171"/>
      <c r="F25" s="171"/>
      <c r="G25" s="11"/>
    </row>
  </sheetData>
  <mergeCells count="9">
    <mergeCell ref="A1:K1"/>
    <mergeCell ref="A6:A7"/>
    <mergeCell ref="B6:D6"/>
    <mergeCell ref="E6:G6"/>
    <mergeCell ref="K6:K7"/>
    <mergeCell ref="A4:K4"/>
    <mergeCell ref="A3:K3"/>
    <mergeCell ref="A2:K2"/>
    <mergeCell ref="H6:J6"/>
  </mergeCells>
  <printOptions horizontalCentered="1" verticalCentered="1"/>
  <pageMargins left="0" right="0" top="0" bottom="0" header="0" footer="0"/>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6"/>
  <sheetViews>
    <sheetView showGridLines="0" rightToLeft="1" view="pageBreakPreview" zoomScaleNormal="100" zoomScaleSheetLayoutView="100" workbookViewId="0">
      <selection activeCell="Q12" sqref="Q12"/>
    </sheetView>
  </sheetViews>
  <sheetFormatPr defaultColWidth="9.140625" defaultRowHeight="14.25" x14ac:dyDescent="0.2"/>
  <cols>
    <col min="1" max="1" width="15.140625" style="11" customWidth="1"/>
    <col min="2" max="2" width="11.140625" style="174" customWidth="1"/>
    <col min="3" max="7" width="14.28515625" style="11" customWidth="1"/>
    <col min="8" max="8" width="11.42578125" style="11" customWidth="1"/>
    <col min="9" max="9" width="16.140625" style="11" customWidth="1"/>
    <col min="10" max="16384" width="9.140625" style="11"/>
  </cols>
  <sheetData>
    <row r="1" spans="1:9" s="12" customFormat="1" ht="20.100000000000001" customHeight="1" x14ac:dyDescent="0.2">
      <c r="A1" s="899" t="s">
        <v>254</v>
      </c>
      <c r="B1" s="899"/>
      <c r="C1" s="899"/>
      <c r="D1" s="899"/>
      <c r="E1" s="899"/>
      <c r="F1" s="899"/>
      <c r="G1" s="899"/>
      <c r="H1" s="899"/>
      <c r="I1" s="899"/>
    </row>
    <row r="2" spans="1:9" s="26" customFormat="1" ht="20.100000000000001" customHeight="1" x14ac:dyDescent="0.2">
      <c r="A2" s="902" t="s">
        <v>1332</v>
      </c>
      <c r="B2" s="902"/>
      <c r="C2" s="902"/>
      <c r="D2" s="902"/>
      <c r="E2" s="902"/>
      <c r="F2" s="902"/>
      <c r="G2" s="902"/>
      <c r="H2" s="902"/>
      <c r="I2" s="902"/>
    </row>
    <row r="3" spans="1:9" s="12" customFormat="1" ht="20.100000000000001" customHeight="1" x14ac:dyDescent="0.2">
      <c r="A3" s="887" t="s">
        <v>253</v>
      </c>
      <c r="B3" s="887"/>
      <c r="C3" s="887"/>
      <c r="D3" s="887"/>
      <c r="E3" s="887"/>
      <c r="F3" s="887"/>
      <c r="G3" s="887"/>
      <c r="H3" s="887"/>
      <c r="I3" s="887"/>
    </row>
    <row r="4" spans="1:9" s="12" customFormat="1" ht="20.100000000000001" customHeight="1" x14ac:dyDescent="0.2">
      <c r="A4" s="888" t="s">
        <v>1333</v>
      </c>
      <c r="B4" s="888"/>
      <c r="C4" s="888"/>
      <c r="D4" s="888"/>
      <c r="E4" s="888"/>
      <c r="F4" s="888"/>
      <c r="G4" s="888"/>
      <c r="H4" s="888"/>
      <c r="I4" s="888"/>
    </row>
    <row r="5" spans="1:9" ht="20.100000000000001" customHeight="1" x14ac:dyDescent="0.2">
      <c r="A5" s="10" t="s">
        <v>481</v>
      </c>
      <c r="B5" s="172"/>
      <c r="C5" s="173"/>
      <c r="D5" s="173"/>
      <c r="E5" s="173"/>
      <c r="F5" s="173"/>
      <c r="G5" s="173"/>
      <c r="H5" s="173"/>
      <c r="I5" s="24" t="s">
        <v>482</v>
      </c>
    </row>
    <row r="6" spans="1:9" s="168" customFormat="1" ht="22.5" customHeight="1" thickBot="1" x14ac:dyDescent="0.25">
      <c r="A6" s="1115" t="s">
        <v>677</v>
      </c>
      <c r="B6" s="1115"/>
      <c r="C6" s="1124" t="s">
        <v>926</v>
      </c>
      <c r="D6" s="1124" t="s">
        <v>973</v>
      </c>
      <c r="E6" s="1124" t="s">
        <v>1062</v>
      </c>
      <c r="F6" s="1121" t="s">
        <v>1105</v>
      </c>
      <c r="G6" s="1121" t="s">
        <v>1331</v>
      </c>
      <c r="H6" s="1118" t="s">
        <v>678</v>
      </c>
      <c r="I6" s="1118"/>
    </row>
    <row r="7" spans="1:9" s="168" customFormat="1" ht="22.5" customHeight="1" thickTop="1" thickBot="1" x14ac:dyDescent="0.25">
      <c r="A7" s="1116"/>
      <c r="B7" s="1116"/>
      <c r="C7" s="1125"/>
      <c r="D7" s="1125"/>
      <c r="E7" s="1125"/>
      <c r="F7" s="1122"/>
      <c r="G7" s="1122"/>
      <c r="H7" s="1119"/>
      <c r="I7" s="1119"/>
    </row>
    <row r="8" spans="1:9" s="168" customFormat="1" ht="22.5" customHeight="1" thickTop="1" x14ac:dyDescent="0.2">
      <c r="A8" s="1117"/>
      <c r="B8" s="1117"/>
      <c r="C8" s="1126"/>
      <c r="D8" s="1126"/>
      <c r="E8" s="1126"/>
      <c r="F8" s="1123"/>
      <c r="G8" s="1123"/>
      <c r="H8" s="1120"/>
      <c r="I8" s="1120"/>
    </row>
    <row r="9" spans="1:9" ht="21.75" customHeight="1" thickBot="1" x14ac:dyDescent="0.25">
      <c r="A9" s="928" t="s">
        <v>774</v>
      </c>
      <c r="B9" s="332" t="s">
        <v>9</v>
      </c>
      <c r="C9" s="276">
        <v>5665</v>
      </c>
      <c r="D9" s="276">
        <v>6276</v>
      </c>
      <c r="E9" s="11">
        <v>6901</v>
      </c>
      <c r="F9" s="11">
        <v>7773</v>
      </c>
      <c r="G9" s="11">
        <v>8734</v>
      </c>
      <c r="H9" s="561" t="s">
        <v>465</v>
      </c>
      <c r="I9" s="919" t="s">
        <v>1036</v>
      </c>
    </row>
    <row r="10" spans="1:9" ht="21.75" customHeight="1" thickBot="1" x14ac:dyDescent="0.25">
      <c r="A10" s="889"/>
      <c r="B10" s="355" t="s">
        <v>464</v>
      </c>
      <c r="C10" s="304">
        <v>3644</v>
      </c>
      <c r="D10" s="304">
        <v>4128</v>
      </c>
      <c r="E10" s="11">
        <v>4282</v>
      </c>
      <c r="F10" s="11">
        <v>4986</v>
      </c>
      <c r="G10" s="11">
        <v>5795</v>
      </c>
      <c r="H10" s="356" t="s">
        <v>466</v>
      </c>
      <c r="I10" s="886"/>
    </row>
    <row r="11" spans="1:9" ht="21.75" customHeight="1" thickBot="1" x14ac:dyDescent="0.25">
      <c r="A11" s="889"/>
      <c r="B11" s="369" t="s">
        <v>7</v>
      </c>
      <c r="C11" s="346">
        <f t="shared" ref="C11:F11" si="0">SUM(C10+C9)</f>
        <v>9309</v>
      </c>
      <c r="D11" s="346">
        <f t="shared" si="0"/>
        <v>10404</v>
      </c>
      <c r="E11" s="346">
        <f t="shared" si="0"/>
        <v>11183</v>
      </c>
      <c r="F11" s="346">
        <f t="shared" si="0"/>
        <v>12759</v>
      </c>
      <c r="G11" s="346">
        <f t="shared" ref="G11" si="1">SUM(G10+G9)</f>
        <v>14529</v>
      </c>
      <c r="H11" s="366" t="s">
        <v>8</v>
      </c>
      <c r="I11" s="886"/>
    </row>
    <row r="12" spans="1:9" ht="21.75" customHeight="1" thickBot="1" x14ac:dyDescent="0.25">
      <c r="A12" s="896" t="s">
        <v>775</v>
      </c>
      <c r="B12" s="299" t="s">
        <v>9</v>
      </c>
      <c r="C12" s="300">
        <v>100419</v>
      </c>
      <c r="D12" s="300">
        <v>104144</v>
      </c>
      <c r="E12" s="300">
        <v>102218</v>
      </c>
      <c r="F12" s="300">
        <v>105771</v>
      </c>
      <c r="G12" s="300">
        <v>113027</v>
      </c>
      <c r="H12" s="302" t="s">
        <v>465</v>
      </c>
      <c r="I12" s="894" t="s">
        <v>1037</v>
      </c>
    </row>
    <row r="13" spans="1:9" ht="21.75" customHeight="1" thickBot="1" x14ac:dyDescent="0.25">
      <c r="A13" s="896"/>
      <c r="B13" s="330" t="s">
        <v>464</v>
      </c>
      <c r="C13" s="270">
        <v>90289</v>
      </c>
      <c r="D13" s="270">
        <v>93482</v>
      </c>
      <c r="E13" s="270">
        <v>91894</v>
      </c>
      <c r="F13" s="270">
        <v>95593</v>
      </c>
      <c r="G13" s="270">
        <v>102613</v>
      </c>
      <c r="H13" s="365" t="s">
        <v>466</v>
      </c>
      <c r="I13" s="894"/>
    </row>
    <row r="14" spans="1:9" ht="21.75" customHeight="1" x14ac:dyDescent="0.2">
      <c r="A14" s="905"/>
      <c r="B14" s="305" t="s">
        <v>7</v>
      </c>
      <c r="C14" s="347">
        <f t="shared" ref="C14:F14" si="2">SUM(C13+C12)</f>
        <v>190708</v>
      </c>
      <c r="D14" s="347">
        <f t="shared" si="2"/>
        <v>197626</v>
      </c>
      <c r="E14" s="347">
        <f t="shared" si="2"/>
        <v>194112</v>
      </c>
      <c r="F14" s="347">
        <f t="shared" si="2"/>
        <v>201364</v>
      </c>
      <c r="G14" s="347">
        <f t="shared" ref="G14" si="3">SUM(G13+G12)</f>
        <v>215640</v>
      </c>
      <c r="H14" s="306" t="s">
        <v>8</v>
      </c>
      <c r="I14" s="909"/>
    </row>
    <row r="15" spans="1:9" ht="21.75" customHeight="1" thickBot="1" x14ac:dyDescent="0.25">
      <c r="A15" s="1086" t="s">
        <v>1060</v>
      </c>
      <c r="B15" s="344" t="s">
        <v>9</v>
      </c>
      <c r="C15" s="294">
        <f t="shared" ref="C15:F15" si="4">SUM(C12+C9)</f>
        <v>106084</v>
      </c>
      <c r="D15" s="294">
        <f t="shared" si="4"/>
        <v>110420</v>
      </c>
      <c r="E15" s="294">
        <f t="shared" si="4"/>
        <v>109119</v>
      </c>
      <c r="F15" s="294">
        <f t="shared" si="4"/>
        <v>113544</v>
      </c>
      <c r="G15" s="294">
        <f t="shared" ref="G15:G17" si="5">SUM(G12+G9)</f>
        <v>121761</v>
      </c>
      <c r="H15" s="345" t="s">
        <v>465</v>
      </c>
      <c r="I15" s="1101" t="s">
        <v>451</v>
      </c>
    </row>
    <row r="16" spans="1:9" ht="21.75" customHeight="1" thickBot="1" x14ac:dyDescent="0.25">
      <c r="A16" s="1127"/>
      <c r="B16" s="500" t="s">
        <v>464</v>
      </c>
      <c r="C16" s="501">
        <f t="shared" ref="C16:F16" si="6">SUM(C13+C10)</f>
        <v>93933</v>
      </c>
      <c r="D16" s="501">
        <f t="shared" si="6"/>
        <v>97610</v>
      </c>
      <c r="E16" s="501">
        <f t="shared" si="6"/>
        <v>96176</v>
      </c>
      <c r="F16" s="501">
        <f t="shared" si="6"/>
        <v>100579</v>
      </c>
      <c r="G16" s="501">
        <f t="shared" si="5"/>
        <v>108408</v>
      </c>
      <c r="H16" s="502" t="s">
        <v>466</v>
      </c>
      <c r="I16" s="1110"/>
    </row>
    <row r="17" spans="1:10" ht="21.75" customHeight="1" x14ac:dyDescent="0.2">
      <c r="A17" s="1087"/>
      <c r="B17" s="503" t="s">
        <v>15</v>
      </c>
      <c r="C17" s="340">
        <f t="shared" ref="C17:F17" si="7">SUM(C14+C11)</f>
        <v>200017</v>
      </c>
      <c r="D17" s="340">
        <f t="shared" si="7"/>
        <v>208030</v>
      </c>
      <c r="E17" s="340">
        <f t="shared" si="7"/>
        <v>205295</v>
      </c>
      <c r="F17" s="340">
        <f t="shared" si="7"/>
        <v>214123</v>
      </c>
      <c r="G17" s="340">
        <f t="shared" si="5"/>
        <v>230169</v>
      </c>
      <c r="H17" s="504" t="s">
        <v>8</v>
      </c>
      <c r="I17" s="1102"/>
    </row>
    <row r="18" spans="1:10" ht="15" customHeight="1" x14ac:dyDescent="0.2">
      <c r="A18" s="1111" t="s">
        <v>1487</v>
      </c>
      <c r="B18" s="1111"/>
      <c r="C18" s="1111"/>
      <c r="D18" s="239"/>
      <c r="E18" s="1112" t="s">
        <v>679</v>
      </c>
      <c r="F18" s="1112"/>
      <c r="G18" s="1112"/>
      <c r="H18" s="1112"/>
      <c r="I18" s="1113"/>
    </row>
    <row r="19" spans="1:10" ht="15" customHeight="1" x14ac:dyDescent="0.2">
      <c r="A19" s="968" t="s">
        <v>837</v>
      </c>
      <c r="B19" s="968"/>
      <c r="C19" s="968"/>
      <c r="D19" s="968"/>
      <c r="E19" s="1114" t="s">
        <v>680</v>
      </c>
      <c r="F19" s="1114"/>
      <c r="G19" s="1114"/>
      <c r="H19" s="1114"/>
      <c r="I19" s="1114"/>
    </row>
    <row r="20" spans="1:10" ht="12.75" x14ac:dyDescent="0.2">
      <c r="A20" s="171"/>
      <c r="B20" s="8"/>
      <c r="D20" s="170"/>
      <c r="E20" s="170"/>
      <c r="F20" s="170"/>
      <c r="G20" s="170"/>
      <c r="H20" s="170"/>
      <c r="I20" s="170"/>
      <c r="J20" s="170"/>
    </row>
    <row r="21" spans="1:10" ht="12.75" x14ac:dyDescent="0.2">
      <c r="A21" s="171"/>
      <c r="B21" s="171"/>
      <c r="D21" s="170"/>
      <c r="E21" s="170"/>
      <c r="F21" s="170"/>
      <c r="G21" s="170"/>
      <c r="H21" s="170"/>
      <c r="I21" s="170"/>
      <c r="J21" s="170"/>
    </row>
    <row r="22" spans="1:10" ht="12.75" x14ac:dyDescent="0.2">
      <c r="A22" s="171"/>
      <c r="B22" s="171"/>
      <c r="D22" s="170"/>
      <c r="E22" s="170"/>
      <c r="F22" s="170"/>
      <c r="G22" s="170"/>
      <c r="H22" s="170"/>
      <c r="I22" s="170"/>
      <c r="J22" s="170"/>
    </row>
    <row r="23" spans="1:10" ht="12.75" x14ac:dyDescent="0.2">
      <c r="A23" s="171"/>
      <c r="B23" s="171"/>
      <c r="D23" s="170"/>
      <c r="E23" s="170"/>
      <c r="F23" s="170"/>
      <c r="G23" s="170"/>
      <c r="H23" s="170"/>
      <c r="I23" s="170"/>
      <c r="J23" s="170"/>
    </row>
    <row r="24" spans="1:10" ht="12.75" x14ac:dyDescent="0.2">
      <c r="A24" s="171"/>
      <c r="B24" s="171"/>
      <c r="D24" s="170"/>
      <c r="E24" s="170"/>
      <c r="F24" s="170"/>
      <c r="G24" s="170"/>
      <c r="H24" s="170"/>
      <c r="I24" s="170"/>
      <c r="J24" s="170"/>
    </row>
    <row r="25" spans="1:10" ht="12.75" x14ac:dyDescent="0.2">
      <c r="A25" s="171"/>
      <c r="B25" s="171"/>
      <c r="D25" s="170"/>
      <c r="E25" s="170"/>
      <c r="F25" s="170"/>
      <c r="G25" s="170"/>
      <c r="H25" s="170"/>
      <c r="I25" s="170"/>
      <c r="J25" s="170"/>
    </row>
    <row r="26" spans="1:10" ht="12.75" x14ac:dyDescent="0.2">
      <c r="A26" s="171"/>
      <c r="B26" s="171"/>
      <c r="D26" s="170"/>
      <c r="E26" s="170"/>
      <c r="F26" s="170"/>
      <c r="G26" s="170"/>
      <c r="H26" s="170"/>
      <c r="I26" s="170"/>
      <c r="J26" s="170"/>
    </row>
  </sheetData>
  <mergeCells count="21">
    <mergeCell ref="A18:C18"/>
    <mergeCell ref="A19:D19"/>
    <mergeCell ref="E18:I18"/>
    <mergeCell ref="E19:I19"/>
    <mergeCell ref="A1:I1"/>
    <mergeCell ref="A2:I2"/>
    <mergeCell ref="A3:I3"/>
    <mergeCell ref="A4:I4"/>
    <mergeCell ref="A6:B8"/>
    <mergeCell ref="H6:I8"/>
    <mergeCell ref="G6:G8"/>
    <mergeCell ref="C6:C8"/>
    <mergeCell ref="D6:D8"/>
    <mergeCell ref="E6:E8"/>
    <mergeCell ref="F6:F8"/>
    <mergeCell ref="A15:A17"/>
    <mergeCell ref="I15:I17"/>
    <mergeCell ref="A9:A11"/>
    <mergeCell ref="I9:I11"/>
    <mergeCell ref="A12:A14"/>
    <mergeCell ref="I12:I14"/>
  </mergeCells>
  <phoneticPr fontId="19" type="noConversion"/>
  <printOptions horizontalCentered="1" verticalCentered="1"/>
  <pageMargins left="0" right="0" top="0" bottom="0"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48"/>
  <sheetViews>
    <sheetView showGridLines="0" rightToLeft="1" view="pageBreakPreview" zoomScaleNormal="100" zoomScaleSheetLayoutView="100" workbookViewId="0">
      <selection activeCell="Y23" sqref="Y23"/>
    </sheetView>
  </sheetViews>
  <sheetFormatPr defaultColWidth="9.140625" defaultRowHeight="12.75" x14ac:dyDescent="0.2"/>
  <cols>
    <col min="1" max="1" width="18.140625" style="11" customWidth="1"/>
    <col min="2" max="2" width="10.5703125" style="11" customWidth="1"/>
    <col min="3" max="3" width="7.7109375" style="11" customWidth="1"/>
    <col min="4" max="4" width="8.5703125" style="11" customWidth="1"/>
    <col min="5" max="6" width="8.7109375" style="11" customWidth="1"/>
    <col min="7" max="7" width="8.85546875" style="11" customWidth="1"/>
    <col min="8" max="8" width="9.28515625" style="11" customWidth="1"/>
    <col min="9" max="9" width="9.5703125" style="11" customWidth="1"/>
    <col min="10" max="10" width="9.7109375" style="11" customWidth="1"/>
    <col min="11" max="11" width="9.28515625" style="11" customWidth="1"/>
    <col min="12" max="12" width="10.7109375" style="11" customWidth="1"/>
    <col min="13" max="13" width="18.28515625" style="12" customWidth="1"/>
    <col min="14" max="16384" width="9.140625" style="11"/>
  </cols>
  <sheetData>
    <row r="1" spans="1:22" s="27" customFormat="1" ht="20.100000000000001" customHeight="1" x14ac:dyDescent="0.2">
      <c r="A1" s="899" t="s">
        <v>681</v>
      </c>
      <c r="B1" s="899"/>
      <c r="C1" s="899"/>
      <c r="D1" s="899"/>
      <c r="E1" s="899"/>
      <c r="F1" s="899"/>
      <c r="G1" s="899"/>
      <c r="H1" s="899"/>
      <c r="I1" s="899"/>
      <c r="J1" s="899"/>
      <c r="K1" s="899"/>
      <c r="L1" s="899"/>
      <c r="M1" s="899"/>
    </row>
    <row r="2" spans="1:22" s="28" customFormat="1" ht="20.100000000000001" customHeight="1" x14ac:dyDescent="0.2">
      <c r="A2" s="902" t="s">
        <v>1334</v>
      </c>
      <c r="B2" s="902"/>
      <c r="C2" s="902"/>
      <c r="D2" s="902"/>
      <c r="E2" s="902"/>
      <c r="F2" s="902"/>
      <c r="G2" s="902"/>
      <c r="H2" s="902"/>
      <c r="I2" s="902"/>
      <c r="J2" s="902"/>
      <c r="K2" s="902"/>
      <c r="L2" s="902"/>
      <c r="M2" s="902"/>
    </row>
    <row r="3" spans="1:22" s="12" customFormat="1" ht="20.100000000000001" customHeight="1" x14ac:dyDescent="0.2">
      <c r="A3" s="887" t="s">
        <v>682</v>
      </c>
      <c r="B3" s="887"/>
      <c r="C3" s="887"/>
      <c r="D3" s="887"/>
      <c r="E3" s="887"/>
      <c r="F3" s="887"/>
      <c r="G3" s="887"/>
      <c r="H3" s="887"/>
      <c r="I3" s="887"/>
      <c r="J3" s="887"/>
      <c r="K3" s="887"/>
      <c r="L3" s="887"/>
      <c r="M3" s="887"/>
    </row>
    <row r="4" spans="1:22" s="12" customFormat="1" ht="20.100000000000001" customHeight="1" x14ac:dyDescent="0.2">
      <c r="A4" s="888" t="s">
        <v>1331</v>
      </c>
      <c r="B4" s="888"/>
      <c r="C4" s="888"/>
      <c r="D4" s="888"/>
      <c r="E4" s="888"/>
      <c r="F4" s="888"/>
      <c r="G4" s="888"/>
      <c r="H4" s="888"/>
      <c r="I4" s="888"/>
      <c r="J4" s="888"/>
      <c r="K4" s="888"/>
      <c r="L4" s="888"/>
      <c r="M4" s="888"/>
    </row>
    <row r="5" spans="1:22" ht="20.100000000000001" customHeight="1" x14ac:dyDescent="0.2">
      <c r="A5" s="10" t="s">
        <v>483</v>
      </c>
      <c r="B5" s="173"/>
      <c r="C5" s="173"/>
      <c r="D5" s="173"/>
      <c r="E5" s="173"/>
      <c r="F5" s="173"/>
      <c r="G5" s="173"/>
      <c r="H5" s="173"/>
      <c r="I5" s="173"/>
      <c r="J5" s="173"/>
      <c r="K5" s="173"/>
      <c r="L5" s="173"/>
      <c r="M5" s="24" t="s">
        <v>484</v>
      </c>
    </row>
    <row r="6" spans="1:22" s="168" customFormat="1" ht="18.75" customHeight="1" thickBot="1" x14ac:dyDescent="0.25">
      <c r="A6" s="890" t="s">
        <v>851</v>
      </c>
      <c r="B6" s="890"/>
      <c r="C6" s="1133" t="s">
        <v>1212</v>
      </c>
      <c r="D6" s="1133" t="s">
        <v>1213</v>
      </c>
      <c r="E6" s="1090" t="s">
        <v>824</v>
      </c>
      <c r="F6" s="1090"/>
      <c r="G6" s="1090" t="s">
        <v>825</v>
      </c>
      <c r="H6" s="1090"/>
      <c r="I6" s="1095" t="s">
        <v>335</v>
      </c>
      <c r="J6" s="1139"/>
      <c r="K6" s="903" t="s">
        <v>336</v>
      </c>
      <c r="L6" s="900" t="s">
        <v>1041</v>
      </c>
      <c r="M6" s="900"/>
    </row>
    <row r="7" spans="1:22" s="168" customFormat="1" ht="17.25" customHeight="1" thickBot="1" x14ac:dyDescent="0.25">
      <c r="A7" s="1088"/>
      <c r="B7" s="1088"/>
      <c r="C7" s="1138"/>
      <c r="D7" s="1138"/>
      <c r="E7" s="1133" t="s">
        <v>549</v>
      </c>
      <c r="F7" s="1133" t="s">
        <v>550</v>
      </c>
      <c r="G7" s="1133" t="s">
        <v>549</v>
      </c>
      <c r="H7" s="1133" t="s">
        <v>550</v>
      </c>
      <c r="I7" s="1133" t="s">
        <v>549</v>
      </c>
      <c r="J7" s="1133" t="s">
        <v>550</v>
      </c>
      <c r="K7" s="1137"/>
      <c r="L7" s="1096"/>
      <c r="M7" s="1096"/>
    </row>
    <row r="8" spans="1:22" s="168" customFormat="1" ht="22.5" customHeight="1" x14ac:dyDescent="0.2">
      <c r="A8" s="891"/>
      <c r="B8" s="891"/>
      <c r="C8" s="1134"/>
      <c r="D8" s="1134"/>
      <c r="E8" s="1134"/>
      <c r="F8" s="1134"/>
      <c r="G8" s="1134"/>
      <c r="H8" s="1134"/>
      <c r="I8" s="1134"/>
      <c r="J8" s="1134"/>
      <c r="K8" s="904"/>
      <c r="L8" s="901"/>
      <c r="M8" s="901"/>
    </row>
    <row r="9" spans="1:22" s="168" customFormat="1" ht="22.5" customHeight="1" thickBot="1" x14ac:dyDescent="0.25">
      <c r="A9" s="895" t="s">
        <v>839</v>
      </c>
      <c r="B9" s="334" t="s">
        <v>846</v>
      </c>
      <c r="C9" s="268">
        <v>9</v>
      </c>
      <c r="D9" s="268">
        <v>46</v>
      </c>
      <c r="E9" s="268">
        <v>73</v>
      </c>
      <c r="F9" s="268">
        <v>65</v>
      </c>
      <c r="G9" s="268">
        <v>107</v>
      </c>
      <c r="H9" s="268">
        <v>92</v>
      </c>
      <c r="I9" s="303">
        <f t="shared" ref="I9:I23" si="0">SUM(E9+G9)</f>
        <v>180</v>
      </c>
      <c r="J9" s="303">
        <f t="shared" ref="J9:J23" si="1">SUM(F9+H9)</f>
        <v>157</v>
      </c>
      <c r="K9" s="348">
        <f>SUM(J9+I9)</f>
        <v>337</v>
      </c>
      <c r="L9" s="354" t="s">
        <v>849</v>
      </c>
      <c r="M9" s="1135" t="s">
        <v>843</v>
      </c>
      <c r="Q9" s="170"/>
      <c r="R9" s="170"/>
      <c r="S9" s="170"/>
      <c r="T9" s="170"/>
      <c r="U9" s="170"/>
      <c r="V9" s="170"/>
    </row>
    <row r="10" spans="1:22" s="168" customFormat="1" ht="22.5" customHeight="1" thickBot="1" x14ac:dyDescent="0.25">
      <c r="A10" s="889"/>
      <c r="B10" s="355" t="s">
        <v>840</v>
      </c>
      <c r="C10" s="304">
        <v>124</v>
      </c>
      <c r="D10" s="304">
        <v>686</v>
      </c>
      <c r="E10" s="304">
        <v>1158</v>
      </c>
      <c r="F10" s="304">
        <v>1034</v>
      </c>
      <c r="G10" s="304">
        <v>1875</v>
      </c>
      <c r="H10" s="304">
        <v>1603</v>
      </c>
      <c r="I10" s="303">
        <f t="shared" si="0"/>
        <v>3033</v>
      </c>
      <c r="J10" s="303">
        <f t="shared" si="1"/>
        <v>2637</v>
      </c>
      <c r="K10" s="349">
        <f>SUM(J10+I10)</f>
        <v>5670</v>
      </c>
      <c r="L10" s="356" t="s">
        <v>848</v>
      </c>
      <c r="M10" s="1136"/>
    </row>
    <row r="11" spans="1:22" s="168" customFormat="1" ht="22.5" customHeight="1" thickBot="1" x14ac:dyDescent="0.25">
      <c r="A11" s="889"/>
      <c r="B11" s="627" t="s">
        <v>7</v>
      </c>
      <c r="C11" s="628">
        <f t="shared" ref="C11:H11" si="2">SUM(C9:C10)</f>
        <v>133</v>
      </c>
      <c r="D11" s="628">
        <f t="shared" si="2"/>
        <v>732</v>
      </c>
      <c r="E11" s="628">
        <f t="shared" si="2"/>
        <v>1231</v>
      </c>
      <c r="F11" s="628">
        <f t="shared" si="2"/>
        <v>1099</v>
      </c>
      <c r="G11" s="628">
        <f t="shared" si="2"/>
        <v>1982</v>
      </c>
      <c r="H11" s="628">
        <f t="shared" si="2"/>
        <v>1695</v>
      </c>
      <c r="I11" s="794">
        <f t="shared" si="0"/>
        <v>3213</v>
      </c>
      <c r="J11" s="794">
        <f t="shared" si="1"/>
        <v>2794</v>
      </c>
      <c r="K11" s="628">
        <f>SUM(J11+I11)</f>
        <v>6007</v>
      </c>
      <c r="L11" s="629" t="s">
        <v>25</v>
      </c>
      <c r="M11" s="1136"/>
    </row>
    <row r="12" spans="1:22" ht="21.95" customHeight="1" thickBot="1" x14ac:dyDescent="0.25">
      <c r="A12" s="896" t="s">
        <v>841</v>
      </c>
      <c r="B12" s="299" t="s">
        <v>846</v>
      </c>
      <c r="C12" s="300">
        <v>26</v>
      </c>
      <c r="D12" s="300">
        <v>167</v>
      </c>
      <c r="E12" s="300">
        <v>129</v>
      </c>
      <c r="F12" s="300">
        <v>111</v>
      </c>
      <c r="G12" s="300">
        <v>1441</v>
      </c>
      <c r="H12" s="300">
        <v>1362</v>
      </c>
      <c r="I12" s="795">
        <f t="shared" si="0"/>
        <v>1570</v>
      </c>
      <c r="J12" s="795">
        <f t="shared" si="1"/>
        <v>1473</v>
      </c>
      <c r="K12" s="351">
        <f t="shared" ref="K12:K22" si="3">SUM(J12+I12)</f>
        <v>3043</v>
      </c>
      <c r="L12" s="302" t="s">
        <v>849</v>
      </c>
      <c r="M12" s="894" t="s">
        <v>844</v>
      </c>
      <c r="R12" s="571"/>
      <c r="S12" s="571"/>
      <c r="T12" s="571"/>
      <c r="U12" s="571"/>
      <c r="V12" s="571"/>
    </row>
    <row r="13" spans="1:22" ht="21.95" customHeight="1" thickBot="1" x14ac:dyDescent="0.25">
      <c r="A13" s="896"/>
      <c r="B13" s="330" t="s">
        <v>840</v>
      </c>
      <c r="C13" s="270">
        <v>242</v>
      </c>
      <c r="D13" s="270">
        <v>1812</v>
      </c>
      <c r="E13" s="270">
        <v>4953</v>
      </c>
      <c r="F13" s="270">
        <v>4273</v>
      </c>
      <c r="G13" s="270">
        <v>14759</v>
      </c>
      <c r="H13" s="270">
        <v>14008</v>
      </c>
      <c r="I13" s="343">
        <f t="shared" si="0"/>
        <v>19712</v>
      </c>
      <c r="J13" s="343">
        <f t="shared" si="1"/>
        <v>18281</v>
      </c>
      <c r="K13" s="343">
        <f t="shared" si="3"/>
        <v>37993</v>
      </c>
      <c r="L13" s="365" t="s">
        <v>848</v>
      </c>
      <c r="M13" s="894"/>
      <c r="Q13" s="571"/>
      <c r="R13" s="571"/>
      <c r="S13" s="571"/>
      <c r="T13" s="571"/>
      <c r="U13" s="571"/>
      <c r="V13" s="571"/>
    </row>
    <row r="14" spans="1:22" ht="21.95" customHeight="1" thickBot="1" x14ac:dyDescent="0.25">
      <c r="A14" s="896"/>
      <c r="B14" s="630" t="s">
        <v>7</v>
      </c>
      <c r="C14" s="631">
        <f t="shared" ref="C14:H14" si="4">SUM(C12:C13)</f>
        <v>268</v>
      </c>
      <c r="D14" s="631">
        <f t="shared" si="4"/>
        <v>1979</v>
      </c>
      <c r="E14" s="631">
        <f t="shared" si="4"/>
        <v>5082</v>
      </c>
      <c r="F14" s="631">
        <f t="shared" si="4"/>
        <v>4384</v>
      </c>
      <c r="G14" s="631">
        <f t="shared" si="4"/>
        <v>16200</v>
      </c>
      <c r="H14" s="631">
        <f t="shared" si="4"/>
        <v>15370</v>
      </c>
      <c r="I14" s="631">
        <f t="shared" si="0"/>
        <v>21282</v>
      </c>
      <c r="J14" s="631">
        <f t="shared" si="1"/>
        <v>19754</v>
      </c>
      <c r="K14" s="631">
        <f>SUM(J14+I14)</f>
        <v>41036</v>
      </c>
      <c r="L14" s="632" t="s">
        <v>25</v>
      </c>
      <c r="M14" s="894"/>
    </row>
    <row r="15" spans="1:22" ht="21.95" customHeight="1" thickBot="1" x14ac:dyDescent="0.25">
      <c r="A15" s="889" t="s">
        <v>842</v>
      </c>
      <c r="B15" s="334" t="s">
        <v>838</v>
      </c>
      <c r="C15" s="268">
        <v>12</v>
      </c>
      <c r="D15" s="268">
        <v>228</v>
      </c>
      <c r="E15" s="268">
        <v>1464</v>
      </c>
      <c r="F15" s="268">
        <v>579</v>
      </c>
      <c r="G15" s="268">
        <v>1639</v>
      </c>
      <c r="H15" s="268">
        <v>1489</v>
      </c>
      <c r="I15" s="303">
        <f t="shared" si="0"/>
        <v>3103</v>
      </c>
      <c r="J15" s="303">
        <f t="shared" si="1"/>
        <v>2068</v>
      </c>
      <c r="K15" s="348">
        <f t="shared" si="3"/>
        <v>5171</v>
      </c>
      <c r="L15" s="354" t="s">
        <v>849</v>
      </c>
      <c r="M15" s="886" t="s">
        <v>845</v>
      </c>
    </row>
    <row r="16" spans="1:22" ht="21.95" customHeight="1" thickBot="1" x14ac:dyDescent="0.25">
      <c r="A16" s="889"/>
      <c r="B16" s="355" t="s">
        <v>840</v>
      </c>
      <c r="C16" s="304">
        <v>198</v>
      </c>
      <c r="D16" s="304">
        <v>4635</v>
      </c>
      <c r="E16" s="304">
        <v>10794</v>
      </c>
      <c r="F16" s="304">
        <v>8773</v>
      </c>
      <c r="G16" s="304">
        <v>44592</v>
      </c>
      <c r="H16" s="304">
        <v>41727</v>
      </c>
      <c r="I16" s="303">
        <f t="shared" si="0"/>
        <v>55386</v>
      </c>
      <c r="J16" s="303">
        <f t="shared" si="1"/>
        <v>50500</v>
      </c>
      <c r="K16" s="349">
        <f t="shared" si="3"/>
        <v>105886</v>
      </c>
      <c r="L16" s="356" t="s">
        <v>848</v>
      </c>
      <c r="M16" s="886"/>
    </row>
    <row r="17" spans="1:13" ht="21.95" customHeight="1" thickBot="1" x14ac:dyDescent="0.25">
      <c r="A17" s="889"/>
      <c r="B17" s="633" t="s">
        <v>7</v>
      </c>
      <c r="C17" s="634">
        <f t="shared" ref="C17:H17" si="5">SUM(C15:C16)</f>
        <v>210</v>
      </c>
      <c r="D17" s="634">
        <f t="shared" si="5"/>
        <v>4863</v>
      </c>
      <c r="E17" s="634">
        <f t="shared" si="5"/>
        <v>12258</v>
      </c>
      <c r="F17" s="634">
        <f t="shared" si="5"/>
        <v>9352</v>
      </c>
      <c r="G17" s="634">
        <f t="shared" si="5"/>
        <v>46231</v>
      </c>
      <c r="H17" s="634">
        <f t="shared" si="5"/>
        <v>43216</v>
      </c>
      <c r="I17" s="718">
        <f t="shared" si="0"/>
        <v>58489</v>
      </c>
      <c r="J17" s="718">
        <f t="shared" si="1"/>
        <v>52568</v>
      </c>
      <c r="K17" s="634">
        <f>SUM(J17+I17)</f>
        <v>111057</v>
      </c>
      <c r="L17" s="635" t="s">
        <v>25</v>
      </c>
      <c r="M17" s="886"/>
    </row>
    <row r="18" spans="1:13" ht="21.95" customHeight="1" thickBot="1" x14ac:dyDescent="0.25">
      <c r="A18" s="896" t="s">
        <v>1038</v>
      </c>
      <c r="B18" s="299" t="s">
        <v>846</v>
      </c>
      <c r="C18" s="300">
        <v>10</v>
      </c>
      <c r="D18" s="300">
        <v>125</v>
      </c>
      <c r="E18" s="300">
        <v>1270</v>
      </c>
      <c r="F18" s="300">
        <v>425</v>
      </c>
      <c r="G18" s="300">
        <v>623</v>
      </c>
      <c r="H18" s="300">
        <v>607</v>
      </c>
      <c r="I18" s="795">
        <f t="shared" si="0"/>
        <v>1893</v>
      </c>
      <c r="J18" s="795">
        <f t="shared" si="1"/>
        <v>1032</v>
      </c>
      <c r="K18" s="351">
        <f t="shared" si="3"/>
        <v>2925</v>
      </c>
      <c r="L18" s="302" t="s">
        <v>849</v>
      </c>
      <c r="M18" s="894" t="s">
        <v>1055</v>
      </c>
    </row>
    <row r="19" spans="1:13" ht="21.95" customHeight="1" thickBot="1" x14ac:dyDescent="0.25">
      <c r="A19" s="896"/>
      <c r="B19" s="330" t="s">
        <v>840</v>
      </c>
      <c r="C19" s="270">
        <v>136</v>
      </c>
      <c r="D19" s="270">
        <v>1704</v>
      </c>
      <c r="E19" s="270">
        <v>3796</v>
      </c>
      <c r="F19" s="270">
        <v>3102</v>
      </c>
      <c r="G19" s="270">
        <v>16755</v>
      </c>
      <c r="H19" s="270">
        <v>15445</v>
      </c>
      <c r="I19" s="343">
        <f t="shared" si="0"/>
        <v>20551</v>
      </c>
      <c r="J19" s="343">
        <f t="shared" si="1"/>
        <v>18547</v>
      </c>
      <c r="K19" s="343">
        <f t="shared" si="3"/>
        <v>39098</v>
      </c>
      <c r="L19" s="365" t="s">
        <v>848</v>
      </c>
      <c r="M19" s="894"/>
    </row>
    <row r="20" spans="1:13" ht="21.95" customHeight="1" thickBot="1" x14ac:dyDescent="0.25">
      <c r="A20" s="896"/>
      <c r="B20" s="630" t="s">
        <v>15</v>
      </c>
      <c r="C20" s="631">
        <f>SUM(C18:C19)</f>
        <v>146</v>
      </c>
      <c r="D20" s="631">
        <f t="shared" ref="D20:H20" si="6">SUM(D18:D19)</f>
        <v>1829</v>
      </c>
      <c r="E20" s="631">
        <f t="shared" si="6"/>
        <v>5066</v>
      </c>
      <c r="F20" s="631">
        <f t="shared" si="6"/>
        <v>3527</v>
      </c>
      <c r="G20" s="631">
        <f t="shared" si="6"/>
        <v>17378</v>
      </c>
      <c r="H20" s="631">
        <f t="shared" si="6"/>
        <v>16052</v>
      </c>
      <c r="I20" s="631">
        <f t="shared" si="0"/>
        <v>22444</v>
      </c>
      <c r="J20" s="631">
        <f t="shared" si="1"/>
        <v>19579</v>
      </c>
      <c r="K20" s="631">
        <f>SUM(J20+I20)</f>
        <v>42023</v>
      </c>
      <c r="L20" s="632" t="s">
        <v>8</v>
      </c>
      <c r="M20" s="909"/>
    </row>
    <row r="21" spans="1:13" ht="21.95" customHeight="1" thickBot="1" x14ac:dyDescent="0.25">
      <c r="A21" s="889" t="s">
        <v>1039</v>
      </c>
      <c r="B21" s="334" t="s">
        <v>846</v>
      </c>
      <c r="C21" s="268">
        <v>8</v>
      </c>
      <c r="D21" s="268">
        <v>118</v>
      </c>
      <c r="E21" s="268">
        <v>1234</v>
      </c>
      <c r="F21" s="268">
        <v>337</v>
      </c>
      <c r="G21" s="268">
        <v>754</v>
      </c>
      <c r="H21" s="268">
        <v>728</v>
      </c>
      <c r="I21" s="303">
        <f t="shared" si="0"/>
        <v>1988</v>
      </c>
      <c r="J21" s="303">
        <f t="shared" si="1"/>
        <v>1065</v>
      </c>
      <c r="K21" s="348">
        <f t="shared" si="3"/>
        <v>3053</v>
      </c>
      <c r="L21" s="354" t="s">
        <v>847</v>
      </c>
      <c r="M21" s="885" t="s">
        <v>1040</v>
      </c>
    </row>
    <row r="22" spans="1:13" ht="21.95" customHeight="1" thickBot="1" x14ac:dyDescent="0.25">
      <c r="A22" s="889"/>
      <c r="B22" s="355" t="s">
        <v>840</v>
      </c>
      <c r="C22" s="304">
        <v>116</v>
      </c>
      <c r="D22" s="304">
        <v>1308</v>
      </c>
      <c r="E22" s="304">
        <v>2953</v>
      </c>
      <c r="F22" s="304">
        <v>2189</v>
      </c>
      <c r="G22" s="304">
        <v>11392</v>
      </c>
      <c r="H22" s="304">
        <v>10459</v>
      </c>
      <c r="I22" s="303">
        <f t="shared" si="0"/>
        <v>14345</v>
      </c>
      <c r="J22" s="303">
        <f t="shared" si="1"/>
        <v>12648</v>
      </c>
      <c r="K22" s="349">
        <f t="shared" si="3"/>
        <v>26993</v>
      </c>
      <c r="L22" s="356" t="s">
        <v>850</v>
      </c>
      <c r="M22" s="886"/>
    </row>
    <row r="23" spans="1:13" ht="21.95" customHeight="1" x14ac:dyDescent="0.2">
      <c r="A23" s="971"/>
      <c r="B23" s="633" t="s">
        <v>7</v>
      </c>
      <c r="C23" s="634">
        <f t="shared" ref="C23:H23" si="7">SUM(C21:C22)</f>
        <v>124</v>
      </c>
      <c r="D23" s="634">
        <f t="shared" si="7"/>
        <v>1426</v>
      </c>
      <c r="E23" s="634">
        <f t="shared" si="7"/>
        <v>4187</v>
      </c>
      <c r="F23" s="634">
        <f t="shared" si="7"/>
        <v>2526</v>
      </c>
      <c r="G23" s="634">
        <f t="shared" si="7"/>
        <v>12146</v>
      </c>
      <c r="H23" s="634">
        <f t="shared" si="7"/>
        <v>11187</v>
      </c>
      <c r="I23" s="634">
        <f t="shared" si="0"/>
        <v>16333</v>
      </c>
      <c r="J23" s="634">
        <f t="shared" si="1"/>
        <v>13713</v>
      </c>
      <c r="K23" s="634">
        <f>SUM(J23+I23)</f>
        <v>30046</v>
      </c>
      <c r="L23" s="635" t="s">
        <v>8</v>
      </c>
      <c r="M23" s="1132"/>
    </row>
    <row r="24" spans="1:13" ht="27.75" customHeight="1" x14ac:dyDescent="0.2">
      <c r="A24" s="1128" t="s">
        <v>35</v>
      </c>
      <c r="B24" s="1129"/>
      <c r="C24" s="350">
        <f>SUM(C11+C14+C17+C20+C23)</f>
        <v>881</v>
      </c>
      <c r="D24" s="350">
        <f t="shared" ref="D24:K24" si="8">SUM(D11+D14+D17+D20+D23)</f>
        <v>10829</v>
      </c>
      <c r="E24" s="350">
        <f t="shared" si="8"/>
        <v>27824</v>
      </c>
      <c r="F24" s="350">
        <f t="shared" si="8"/>
        <v>20888</v>
      </c>
      <c r="G24" s="350">
        <f t="shared" si="8"/>
        <v>93937</v>
      </c>
      <c r="H24" s="350">
        <f t="shared" si="8"/>
        <v>87520</v>
      </c>
      <c r="I24" s="350">
        <f t="shared" si="8"/>
        <v>121761</v>
      </c>
      <c r="J24" s="350">
        <f t="shared" si="8"/>
        <v>108408</v>
      </c>
      <c r="K24" s="350">
        <f t="shared" si="8"/>
        <v>230169</v>
      </c>
      <c r="L24" s="1130" t="s">
        <v>14</v>
      </c>
      <c r="M24" s="1131"/>
    </row>
    <row r="25" spans="1:13" ht="14.1" customHeight="1" x14ac:dyDescent="0.2">
      <c r="A25" s="1111" t="s">
        <v>984</v>
      </c>
      <c r="B25" s="1111"/>
      <c r="C25" s="1111"/>
      <c r="D25" s="239"/>
      <c r="M25" s="582" t="s">
        <v>1329</v>
      </c>
    </row>
    <row r="26" spans="1:13" ht="14.1" customHeight="1" x14ac:dyDescent="0.2">
      <c r="A26" s="968" t="s">
        <v>985</v>
      </c>
      <c r="B26" s="968"/>
      <c r="C26" s="968"/>
      <c r="D26" s="968"/>
      <c r="M26" s="582" t="s">
        <v>1330</v>
      </c>
    </row>
    <row r="48" spans="7:7" x14ac:dyDescent="0.2">
      <c r="G48" s="175"/>
    </row>
  </sheetData>
  <mergeCells count="32">
    <mergeCell ref="A25:C25"/>
    <mergeCell ref="A26:D26"/>
    <mergeCell ref="A2:M2"/>
    <mergeCell ref="A1:M1"/>
    <mergeCell ref="A3:M3"/>
    <mergeCell ref="A4:M4"/>
    <mergeCell ref="E7:E8"/>
    <mergeCell ref="F7:F8"/>
    <mergeCell ref="K6:K8"/>
    <mergeCell ref="I7:I8"/>
    <mergeCell ref="J7:J8"/>
    <mergeCell ref="E6:F6"/>
    <mergeCell ref="C6:C8"/>
    <mergeCell ref="D6:D8"/>
    <mergeCell ref="G6:H6"/>
    <mergeCell ref="I6:J6"/>
    <mergeCell ref="A6:B8"/>
    <mergeCell ref="L6:M8"/>
    <mergeCell ref="A9:A11"/>
    <mergeCell ref="A12:A14"/>
    <mergeCell ref="A15:A17"/>
    <mergeCell ref="G7:G8"/>
    <mergeCell ref="H7:H8"/>
    <mergeCell ref="M9:M11"/>
    <mergeCell ref="M12:M14"/>
    <mergeCell ref="M15:M17"/>
    <mergeCell ref="A24:B24"/>
    <mergeCell ref="L24:M24"/>
    <mergeCell ref="M18:M20"/>
    <mergeCell ref="M21:M23"/>
    <mergeCell ref="A18:A20"/>
    <mergeCell ref="A21:A23"/>
  </mergeCells>
  <phoneticPr fontId="19" type="noConversion"/>
  <printOptions horizontalCentered="1" verticalCentered="1"/>
  <pageMargins left="0" right="0" top="0" bottom="0"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29"/>
  <sheetViews>
    <sheetView showGridLines="0" rightToLeft="1" view="pageBreakPreview" zoomScaleNormal="100" zoomScaleSheetLayoutView="100" workbookViewId="0">
      <selection activeCell="G20" sqref="G20"/>
    </sheetView>
  </sheetViews>
  <sheetFormatPr defaultColWidth="9.140625" defaultRowHeight="12.75" x14ac:dyDescent="0.2"/>
  <cols>
    <col min="1" max="1" width="13.42578125" style="17" customWidth="1"/>
    <col min="2" max="2" width="13" style="17" customWidth="1"/>
    <col min="3" max="3" width="11" style="17" customWidth="1"/>
    <col min="4" max="7" width="13.7109375" style="17" customWidth="1"/>
    <col min="8" max="8" width="11.7109375" style="17" customWidth="1"/>
    <col min="9" max="9" width="14.5703125" style="17" customWidth="1"/>
    <col min="10" max="10" width="16" style="17" customWidth="1"/>
    <col min="11" max="16384" width="9.140625" style="17"/>
  </cols>
  <sheetData>
    <row r="1" spans="1:24" ht="20.25" x14ac:dyDescent="0.2">
      <c r="A1" s="899" t="s">
        <v>898</v>
      </c>
      <c r="B1" s="899"/>
      <c r="C1" s="899"/>
      <c r="D1" s="899"/>
      <c r="E1" s="899"/>
      <c r="F1" s="899"/>
      <c r="G1" s="899"/>
      <c r="H1" s="899"/>
      <c r="I1" s="899"/>
      <c r="J1" s="899"/>
    </row>
    <row r="2" spans="1:24" s="18" customFormat="1" ht="20.25" x14ac:dyDescent="0.2">
      <c r="A2" s="902" t="s">
        <v>1335</v>
      </c>
      <c r="B2" s="902"/>
      <c r="C2" s="902"/>
      <c r="D2" s="902"/>
      <c r="E2" s="902"/>
      <c r="F2" s="902"/>
      <c r="G2" s="902"/>
      <c r="H2" s="902"/>
      <c r="I2" s="902"/>
      <c r="J2" s="902"/>
    </row>
    <row r="3" spans="1:24" ht="33" customHeight="1" x14ac:dyDescent="0.2">
      <c r="A3" s="887" t="s">
        <v>547</v>
      </c>
      <c r="B3" s="887"/>
      <c r="C3" s="887"/>
      <c r="D3" s="887"/>
      <c r="E3" s="887"/>
      <c r="F3" s="887"/>
      <c r="G3" s="887"/>
      <c r="H3" s="887"/>
      <c r="I3" s="887"/>
      <c r="J3" s="887"/>
    </row>
    <row r="4" spans="1:24" ht="15.75" x14ac:dyDescent="0.2">
      <c r="A4" s="888" t="s">
        <v>1336</v>
      </c>
      <c r="B4" s="888"/>
      <c r="C4" s="888"/>
      <c r="D4" s="888"/>
      <c r="E4" s="888"/>
      <c r="F4" s="888"/>
      <c r="G4" s="888"/>
      <c r="H4" s="888"/>
      <c r="I4" s="888"/>
      <c r="J4" s="888"/>
    </row>
    <row r="5" spans="1:24" ht="15.75" x14ac:dyDescent="0.2">
      <c r="A5" s="10" t="s">
        <v>485</v>
      </c>
      <c r="B5" s="10"/>
      <c r="C5" s="13"/>
      <c r="D5" s="13"/>
      <c r="E5" s="13"/>
      <c r="F5" s="13"/>
      <c r="G5" s="13"/>
      <c r="H5" s="13"/>
      <c r="I5" s="13"/>
      <c r="J5" s="24" t="s">
        <v>486</v>
      </c>
    </row>
    <row r="6" spans="1:24" s="163" customFormat="1" ht="22.5" customHeight="1" thickBot="1" x14ac:dyDescent="0.25">
      <c r="A6" s="1154" t="s">
        <v>683</v>
      </c>
      <c r="B6" s="1155"/>
      <c r="C6" s="1155"/>
      <c r="D6" s="1151" t="s">
        <v>973</v>
      </c>
      <c r="E6" s="1151" t="s">
        <v>1062</v>
      </c>
      <c r="F6" s="1090" t="s">
        <v>1105</v>
      </c>
      <c r="G6" s="1090" t="s">
        <v>1331</v>
      </c>
      <c r="H6" s="1145" t="s">
        <v>684</v>
      </c>
      <c r="I6" s="1145"/>
      <c r="J6" s="1146"/>
      <c r="O6" s="672"/>
      <c r="P6" s="672"/>
      <c r="Q6" s="672"/>
      <c r="R6" s="672"/>
      <c r="S6" s="672"/>
      <c r="T6" s="672"/>
      <c r="U6" s="672"/>
      <c r="V6" s="672"/>
      <c r="W6" s="672"/>
    </row>
    <row r="7" spans="1:24" s="163" customFormat="1" ht="22.5" customHeight="1" thickTop="1" x14ac:dyDescent="0.2">
      <c r="A7" s="1156"/>
      <c r="B7" s="1157"/>
      <c r="C7" s="1157"/>
      <c r="D7" s="1152"/>
      <c r="E7" s="1152"/>
      <c r="F7" s="1153"/>
      <c r="G7" s="1153"/>
      <c r="H7" s="1147"/>
      <c r="I7" s="1147"/>
      <c r="J7" s="1148"/>
      <c r="O7" s="672"/>
      <c r="P7" s="672"/>
      <c r="Q7" s="672"/>
      <c r="R7" s="672"/>
      <c r="S7" s="672"/>
      <c r="T7" s="672"/>
      <c r="U7" s="672"/>
      <c r="V7" s="672"/>
      <c r="W7" s="672"/>
      <c r="X7" s="672"/>
    </row>
    <row r="8" spans="1:24" s="12" customFormat="1" ht="15.95" customHeight="1" thickBot="1" x14ac:dyDescent="0.25">
      <c r="A8" s="895" t="s">
        <v>151</v>
      </c>
      <c r="B8" s="1166" t="s">
        <v>30</v>
      </c>
      <c r="C8" s="334" t="s">
        <v>9</v>
      </c>
      <c r="D8" s="268">
        <v>284</v>
      </c>
      <c r="E8" s="268">
        <v>284</v>
      </c>
      <c r="F8" s="268">
        <v>393</v>
      </c>
      <c r="G8" s="268">
        <v>436</v>
      </c>
      <c r="H8" s="354" t="s">
        <v>465</v>
      </c>
      <c r="I8" s="1170" t="s">
        <v>31</v>
      </c>
      <c r="J8" s="885" t="s">
        <v>152</v>
      </c>
      <c r="L8" s="213"/>
    </row>
    <row r="9" spans="1:24" s="12" customFormat="1" ht="15.95" customHeight="1" thickBot="1" x14ac:dyDescent="0.25">
      <c r="A9" s="889"/>
      <c r="B9" s="1143"/>
      <c r="C9" s="355" t="s">
        <v>464</v>
      </c>
      <c r="D9" s="304">
        <v>490</v>
      </c>
      <c r="E9" s="304">
        <v>486</v>
      </c>
      <c r="F9" s="304">
        <v>603</v>
      </c>
      <c r="G9" s="304">
        <v>651</v>
      </c>
      <c r="H9" s="356" t="s">
        <v>466</v>
      </c>
      <c r="I9" s="1140"/>
      <c r="J9" s="886"/>
      <c r="L9" s="213"/>
    </row>
    <row r="10" spans="1:24" s="12" customFormat="1" ht="15.95" customHeight="1" thickBot="1" x14ac:dyDescent="0.25">
      <c r="A10" s="889"/>
      <c r="B10" s="1143"/>
      <c r="C10" s="633" t="s">
        <v>7</v>
      </c>
      <c r="D10" s="634">
        <f>SUM(D9+D8)</f>
        <v>774</v>
      </c>
      <c r="E10" s="634">
        <f>SUM(E9+E8)</f>
        <v>770</v>
      </c>
      <c r="F10" s="634">
        <f>SUM(F9+F8)</f>
        <v>996</v>
      </c>
      <c r="G10" s="634">
        <f>SUM(G9+G8)</f>
        <v>1087</v>
      </c>
      <c r="H10" s="635" t="s">
        <v>8</v>
      </c>
      <c r="I10" s="1140"/>
      <c r="J10" s="886"/>
    </row>
    <row r="11" spans="1:24" s="12" customFormat="1" ht="15.95" customHeight="1" thickBot="1" x14ac:dyDescent="0.25">
      <c r="A11" s="889"/>
      <c r="B11" s="1143" t="s">
        <v>417</v>
      </c>
      <c r="C11" s="334" t="s">
        <v>9</v>
      </c>
      <c r="D11" s="268">
        <v>87</v>
      </c>
      <c r="E11" s="268">
        <v>90</v>
      </c>
      <c r="F11" s="268">
        <v>125</v>
      </c>
      <c r="G11" s="268">
        <v>164</v>
      </c>
      <c r="H11" s="354" t="s">
        <v>465</v>
      </c>
      <c r="I11" s="1140" t="s">
        <v>122</v>
      </c>
      <c r="J11" s="886"/>
    </row>
    <row r="12" spans="1:24" s="12" customFormat="1" ht="15.95" customHeight="1" thickBot="1" x14ac:dyDescent="0.25">
      <c r="A12" s="889"/>
      <c r="B12" s="1143"/>
      <c r="C12" s="355" t="s">
        <v>464</v>
      </c>
      <c r="D12" s="304">
        <v>299</v>
      </c>
      <c r="E12" s="304">
        <v>302</v>
      </c>
      <c r="F12" s="304">
        <v>331</v>
      </c>
      <c r="G12" s="304">
        <v>431</v>
      </c>
      <c r="H12" s="356" t="s">
        <v>466</v>
      </c>
      <c r="I12" s="1140"/>
      <c r="J12" s="886"/>
      <c r="O12" s="673"/>
      <c r="P12" s="673"/>
      <c r="Q12" s="673"/>
      <c r="R12" s="673"/>
      <c r="S12" s="673"/>
      <c r="T12" s="673"/>
      <c r="U12" s="673"/>
      <c r="V12" s="673"/>
      <c r="W12" s="673"/>
    </row>
    <row r="13" spans="1:24" s="12" customFormat="1" ht="15.95" customHeight="1" x14ac:dyDescent="0.2">
      <c r="A13" s="1167"/>
      <c r="B13" s="1165"/>
      <c r="C13" s="717" t="s">
        <v>7</v>
      </c>
      <c r="D13" s="718">
        <f>SUM(D12+D11)</f>
        <v>386</v>
      </c>
      <c r="E13" s="718">
        <f>SUM(E12+E11)</f>
        <v>392</v>
      </c>
      <c r="F13" s="718">
        <f>SUM(F12+F11)</f>
        <v>456</v>
      </c>
      <c r="G13" s="718">
        <f>SUM(G12+G11)</f>
        <v>595</v>
      </c>
      <c r="H13" s="719" t="s">
        <v>8</v>
      </c>
      <c r="I13" s="1171"/>
      <c r="J13" s="1040"/>
    </row>
    <row r="14" spans="1:24" s="12" customFormat="1" ht="15.95" customHeight="1" thickBot="1" x14ac:dyDescent="0.25">
      <c r="A14" s="915" t="s">
        <v>1042</v>
      </c>
      <c r="B14" s="1168" t="s">
        <v>32</v>
      </c>
      <c r="C14" s="525" t="s">
        <v>9</v>
      </c>
      <c r="D14" s="512">
        <v>3274</v>
      </c>
      <c r="E14" s="512">
        <v>3194</v>
      </c>
      <c r="F14" s="512">
        <v>3336</v>
      </c>
      <c r="G14" s="512">
        <v>3595</v>
      </c>
      <c r="H14" s="526" t="s">
        <v>465</v>
      </c>
      <c r="I14" s="1149" t="s">
        <v>31</v>
      </c>
      <c r="J14" s="910" t="s">
        <v>1043</v>
      </c>
      <c r="K14" s="12">
        <v>26</v>
      </c>
      <c r="L14" s="213"/>
      <c r="N14" s="671"/>
    </row>
    <row r="15" spans="1:24" s="12" customFormat="1" ht="15.95" customHeight="1" thickBot="1" x14ac:dyDescent="0.25">
      <c r="A15" s="896"/>
      <c r="B15" s="1091"/>
      <c r="C15" s="330" t="s">
        <v>464</v>
      </c>
      <c r="D15" s="270">
        <v>9484</v>
      </c>
      <c r="E15" s="270">
        <v>9534</v>
      </c>
      <c r="F15" s="270">
        <v>9641</v>
      </c>
      <c r="G15" s="270">
        <v>10107</v>
      </c>
      <c r="H15" s="365" t="s">
        <v>466</v>
      </c>
      <c r="I15" s="1098"/>
      <c r="J15" s="894"/>
      <c r="K15" s="12">
        <v>19</v>
      </c>
      <c r="L15" s="213"/>
      <c r="N15" s="671"/>
    </row>
    <row r="16" spans="1:24" s="12" customFormat="1" ht="15.95" customHeight="1" thickBot="1" x14ac:dyDescent="0.25">
      <c r="A16" s="896"/>
      <c r="B16" s="1091"/>
      <c r="C16" s="630" t="s">
        <v>7</v>
      </c>
      <c r="D16" s="631">
        <f t="shared" ref="D16:E16" si="0">SUM(D15+D14)</f>
        <v>12758</v>
      </c>
      <c r="E16" s="631">
        <f t="shared" si="0"/>
        <v>12728</v>
      </c>
      <c r="F16" s="631">
        <f t="shared" ref="F16:G16" si="1">SUM(F15+F14)</f>
        <v>12977</v>
      </c>
      <c r="G16" s="631">
        <f t="shared" si="1"/>
        <v>13702</v>
      </c>
      <c r="H16" s="632" t="s">
        <v>8</v>
      </c>
      <c r="I16" s="1098"/>
      <c r="J16" s="894"/>
    </row>
    <row r="17" spans="1:10" s="12" customFormat="1" ht="15.95" customHeight="1" thickBot="1" x14ac:dyDescent="0.25">
      <c r="A17" s="896"/>
      <c r="B17" s="1091" t="s">
        <v>418</v>
      </c>
      <c r="C17" s="299" t="s">
        <v>9</v>
      </c>
      <c r="D17" s="300">
        <v>1108</v>
      </c>
      <c r="E17" s="300">
        <v>1151</v>
      </c>
      <c r="F17" s="300">
        <v>1129</v>
      </c>
      <c r="G17" s="300">
        <v>1407</v>
      </c>
      <c r="H17" s="302" t="s">
        <v>465</v>
      </c>
      <c r="I17" s="1098" t="s">
        <v>122</v>
      </c>
      <c r="J17" s="894"/>
    </row>
    <row r="18" spans="1:10" s="12" customFormat="1" ht="15.95" customHeight="1" thickBot="1" x14ac:dyDescent="0.25">
      <c r="A18" s="896"/>
      <c r="B18" s="1091"/>
      <c r="C18" s="330" t="s">
        <v>464</v>
      </c>
      <c r="D18" s="270">
        <v>4504</v>
      </c>
      <c r="E18" s="270">
        <v>4610</v>
      </c>
      <c r="F18" s="270">
        <v>4645</v>
      </c>
      <c r="G18" s="270">
        <v>5991</v>
      </c>
      <c r="H18" s="365" t="s">
        <v>466</v>
      </c>
      <c r="I18" s="1098"/>
      <c r="J18" s="894"/>
    </row>
    <row r="19" spans="1:10" s="12" customFormat="1" ht="15.95" customHeight="1" x14ac:dyDescent="0.2">
      <c r="A19" s="916"/>
      <c r="B19" s="1169"/>
      <c r="C19" s="630" t="s">
        <v>7</v>
      </c>
      <c r="D19" s="631">
        <f>SUM(D18+D17)</f>
        <v>5612</v>
      </c>
      <c r="E19" s="631">
        <f>SUM(E18+E17)</f>
        <v>5761</v>
      </c>
      <c r="F19" s="631">
        <f>SUM(F18+F17)</f>
        <v>5774</v>
      </c>
      <c r="G19" s="631">
        <f>SUM(G18+G17)</f>
        <v>7398</v>
      </c>
      <c r="H19" s="632" t="s">
        <v>8</v>
      </c>
      <c r="I19" s="1150"/>
      <c r="J19" s="911"/>
    </row>
    <row r="20" spans="1:10" s="12" customFormat="1" ht="15.95" customHeight="1" thickBot="1" x14ac:dyDescent="0.25">
      <c r="A20" s="928" t="s">
        <v>33</v>
      </c>
      <c r="B20" s="1142" t="s">
        <v>32</v>
      </c>
      <c r="C20" s="332" t="s">
        <v>9</v>
      </c>
      <c r="D20" s="277">
        <f t="shared" ref="D20:E20" si="2">SUM(D14+D8)</f>
        <v>3558</v>
      </c>
      <c r="E20" s="277">
        <f t="shared" si="2"/>
        <v>3478</v>
      </c>
      <c r="F20" s="277">
        <f t="shared" ref="F20:G20" si="3">SUM(F14+F8)</f>
        <v>3729</v>
      </c>
      <c r="G20" s="277">
        <f t="shared" si="3"/>
        <v>4031</v>
      </c>
      <c r="H20" s="561" t="s">
        <v>465</v>
      </c>
      <c r="I20" s="1144" t="s">
        <v>31</v>
      </c>
      <c r="J20" s="919" t="s">
        <v>34</v>
      </c>
    </row>
    <row r="21" spans="1:10" s="12" customFormat="1" ht="15.95" customHeight="1" thickBot="1" x14ac:dyDescent="0.25">
      <c r="A21" s="889"/>
      <c r="B21" s="1143"/>
      <c r="C21" s="355" t="s">
        <v>464</v>
      </c>
      <c r="D21" s="298">
        <f t="shared" ref="D21:E21" si="4">SUM(D15+D9)</f>
        <v>9974</v>
      </c>
      <c r="E21" s="298">
        <f t="shared" si="4"/>
        <v>10020</v>
      </c>
      <c r="F21" s="298">
        <f t="shared" ref="F21:G21" si="5">SUM(F15+F9)</f>
        <v>10244</v>
      </c>
      <c r="G21" s="298">
        <f t="shared" si="5"/>
        <v>10758</v>
      </c>
      <c r="H21" s="356" t="s">
        <v>466</v>
      </c>
      <c r="I21" s="1140"/>
      <c r="J21" s="886"/>
    </row>
    <row r="22" spans="1:10" s="12" customFormat="1" ht="15.95" customHeight="1" thickBot="1" x14ac:dyDescent="0.25">
      <c r="A22" s="889"/>
      <c r="B22" s="1143"/>
      <c r="C22" s="633" t="s">
        <v>7</v>
      </c>
      <c r="D22" s="634">
        <f>D20+D21</f>
        <v>13532</v>
      </c>
      <c r="E22" s="634">
        <f>E20+E21</f>
        <v>13498</v>
      </c>
      <c r="F22" s="634">
        <f>F20+F21</f>
        <v>13973</v>
      </c>
      <c r="G22" s="634">
        <f>G20+G21</f>
        <v>14789</v>
      </c>
      <c r="H22" s="635" t="s">
        <v>8</v>
      </c>
      <c r="I22" s="1140"/>
      <c r="J22" s="886"/>
    </row>
    <row r="23" spans="1:10" s="12" customFormat="1" ht="15.95" customHeight="1" thickBot="1" x14ac:dyDescent="0.25">
      <c r="A23" s="889"/>
      <c r="B23" s="1143" t="s">
        <v>418</v>
      </c>
      <c r="C23" s="334" t="s">
        <v>9</v>
      </c>
      <c r="D23" s="303">
        <f t="shared" ref="D23:E23" si="6">SUM(D17+D11)</f>
        <v>1195</v>
      </c>
      <c r="E23" s="303">
        <f t="shared" si="6"/>
        <v>1241</v>
      </c>
      <c r="F23" s="303">
        <f t="shared" ref="F23:G23" si="7">SUM(F17+F11)</f>
        <v>1254</v>
      </c>
      <c r="G23" s="303">
        <f t="shared" si="7"/>
        <v>1571</v>
      </c>
      <c r="H23" s="354" t="s">
        <v>465</v>
      </c>
      <c r="I23" s="1140" t="s">
        <v>122</v>
      </c>
      <c r="J23" s="886"/>
    </row>
    <row r="24" spans="1:10" s="12" customFormat="1" ht="15.95" customHeight="1" thickBot="1" x14ac:dyDescent="0.25">
      <c r="A24" s="889"/>
      <c r="B24" s="1143"/>
      <c r="C24" s="355" t="s">
        <v>464</v>
      </c>
      <c r="D24" s="298">
        <f t="shared" ref="D24:E24" si="8">SUM(D18+D12)</f>
        <v>4803</v>
      </c>
      <c r="E24" s="298">
        <f t="shared" si="8"/>
        <v>4912</v>
      </c>
      <c r="F24" s="298">
        <f t="shared" ref="F24:G24" si="9">SUM(F18+F12)</f>
        <v>4976</v>
      </c>
      <c r="G24" s="298">
        <f t="shared" si="9"/>
        <v>6422</v>
      </c>
      <c r="H24" s="356" t="s">
        <v>466</v>
      </c>
      <c r="I24" s="1140"/>
      <c r="J24" s="886"/>
    </row>
    <row r="25" spans="1:10" s="12" customFormat="1" ht="15.95" customHeight="1" x14ac:dyDescent="0.2">
      <c r="A25" s="971"/>
      <c r="B25" s="1164"/>
      <c r="C25" s="633" t="s">
        <v>7</v>
      </c>
      <c r="D25" s="634">
        <f>SUM(D23:D24)</f>
        <v>5998</v>
      </c>
      <c r="E25" s="634">
        <f>SUM(E23:E24)</f>
        <v>6153</v>
      </c>
      <c r="F25" s="634">
        <f>SUM(F23:F24)</f>
        <v>6230</v>
      </c>
      <c r="G25" s="634">
        <f>SUM(G23:G24)</f>
        <v>7993</v>
      </c>
      <c r="H25" s="635" t="s">
        <v>8</v>
      </c>
      <c r="I25" s="1141"/>
      <c r="J25" s="1132"/>
    </row>
    <row r="26" spans="1:10" ht="20.25" customHeight="1" thickBot="1" x14ac:dyDescent="0.25">
      <c r="A26" s="1158" t="s">
        <v>452</v>
      </c>
      <c r="B26" s="1158"/>
      <c r="C26" s="352" t="s">
        <v>9</v>
      </c>
      <c r="D26" s="301">
        <f t="shared" ref="D26:E26" si="10">SUM(D20+D23)</f>
        <v>4753</v>
      </c>
      <c r="E26" s="301">
        <f t="shared" si="10"/>
        <v>4719</v>
      </c>
      <c r="F26" s="301">
        <f t="shared" ref="F26:G26" si="11">SUM(F20+F23)</f>
        <v>4983</v>
      </c>
      <c r="G26" s="301">
        <f t="shared" si="11"/>
        <v>5602</v>
      </c>
      <c r="H26" s="302" t="s">
        <v>465</v>
      </c>
      <c r="I26" s="1161" t="s">
        <v>14</v>
      </c>
      <c r="J26" s="1161"/>
    </row>
    <row r="27" spans="1:10" ht="20.25" customHeight="1" thickBot="1" x14ac:dyDescent="0.25">
      <c r="A27" s="1159"/>
      <c r="B27" s="1159"/>
      <c r="C27" s="505" t="s">
        <v>464</v>
      </c>
      <c r="D27" s="293">
        <f t="shared" ref="D27:E27" si="12">SUM(D21+D24)</f>
        <v>14777</v>
      </c>
      <c r="E27" s="293">
        <f t="shared" si="12"/>
        <v>14932</v>
      </c>
      <c r="F27" s="293">
        <f t="shared" ref="F27:G27" si="13">SUM(F21+F24)</f>
        <v>15220</v>
      </c>
      <c r="G27" s="293">
        <f t="shared" si="13"/>
        <v>17180</v>
      </c>
      <c r="H27" s="365" t="s">
        <v>466</v>
      </c>
      <c r="I27" s="1162"/>
      <c r="J27" s="1162"/>
    </row>
    <row r="28" spans="1:10" ht="20.25" customHeight="1" x14ac:dyDescent="0.2">
      <c r="A28" s="1160"/>
      <c r="B28" s="1160"/>
      <c r="C28" s="636" t="s">
        <v>15</v>
      </c>
      <c r="D28" s="637">
        <f t="shared" ref="D28:E28" si="14">SUM(D22+D25)</f>
        <v>19530</v>
      </c>
      <c r="E28" s="637">
        <f t="shared" si="14"/>
        <v>19651</v>
      </c>
      <c r="F28" s="637">
        <f t="shared" ref="F28:G28" si="15">SUM(F22+F25)</f>
        <v>20203</v>
      </c>
      <c r="G28" s="637">
        <f t="shared" si="15"/>
        <v>22782</v>
      </c>
      <c r="H28" s="638" t="s">
        <v>8</v>
      </c>
      <c r="I28" s="1163"/>
      <c r="J28" s="1163"/>
    </row>
    <row r="29" spans="1:10" x14ac:dyDescent="0.2">
      <c r="A29" s="1111" t="s">
        <v>986</v>
      </c>
      <c r="B29" s="1111"/>
      <c r="C29" s="1111"/>
      <c r="J29" s="183" t="s">
        <v>1058</v>
      </c>
    </row>
  </sheetData>
  <mergeCells count="31">
    <mergeCell ref="A29:C29"/>
    <mergeCell ref="J20:J25"/>
    <mergeCell ref="J14:J19"/>
    <mergeCell ref="J8:J13"/>
    <mergeCell ref="A26:B28"/>
    <mergeCell ref="I26:J28"/>
    <mergeCell ref="B23:B25"/>
    <mergeCell ref="B11:B13"/>
    <mergeCell ref="B8:B10"/>
    <mergeCell ref="A8:A13"/>
    <mergeCell ref="B14:B16"/>
    <mergeCell ref="B17:B19"/>
    <mergeCell ref="A14:A19"/>
    <mergeCell ref="A20:A25"/>
    <mergeCell ref="I8:I10"/>
    <mergeCell ref="I11:I13"/>
    <mergeCell ref="A2:J2"/>
    <mergeCell ref="A1:J1"/>
    <mergeCell ref="A3:J3"/>
    <mergeCell ref="A4:J4"/>
    <mergeCell ref="I23:I25"/>
    <mergeCell ref="B20:B22"/>
    <mergeCell ref="I20:I22"/>
    <mergeCell ref="H6:J7"/>
    <mergeCell ref="I14:I16"/>
    <mergeCell ref="I17:I19"/>
    <mergeCell ref="D6:D7"/>
    <mergeCell ref="E6:E7"/>
    <mergeCell ref="F6:F7"/>
    <mergeCell ref="G6:G7"/>
    <mergeCell ref="A6:C7"/>
  </mergeCells>
  <phoneticPr fontId="19" type="noConversion"/>
  <printOptions horizontalCentered="1" verticalCentered="1"/>
  <pageMargins left="0" right="0" top="0" bottom="0"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24"/>
  <sheetViews>
    <sheetView showGridLines="0" rightToLeft="1" view="pageBreakPreview" topLeftCell="C1" zoomScaleNormal="100" zoomScaleSheetLayoutView="100" workbookViewId="0">
      <selection activeCell="M11" sqref="M11:S18"/>
    </sheetView>
  </sheetViews>
  <sheetFormatPr defaultColWidth="9.140625" defaultRowHeight="12.75" x14ac:dyDescent="0.2"/>
  <cols>
    <col min="1" max="1" width="25.7109375" style="170" customWidth="1"/>
    <col min="2" max="9" width="9.7109375" style="170" customWidth="1"/>
    <col min="10" max="10" width="10.7109375" style="170" customWidth="1"/>
    <col min="11" max="11" width="30.140625" style="170" customWidth="1"/>
    <col min="12" max="16384" width="9.140625" style="170"/>
  </cols>
  <sheetData>
    <row r="1" spans="1:23" s="17" customFormat="1" ht="20.100000000000001" customHeight="1" x14ac:dyDescent="0.2">
      <c r="A1" s="899" t="s">
        <v>685</v>
      </c>
      <c r="B1" s="899"/>
      <c r="C1" s="899"/>
      <c r="D1" s="899"/>
      <c r="E1" s="899"/>
      <c r="F1" s="899"/>
      <c r="G1" s="899"/>
      <c r="H1" s="899"/>
      <c r="I1" s="899"/>
      <c r="J1" s="899"/>
      <c r="K1" s="899"/>
    </row>
    <row r="2" spans="1:23" s="18" customFormat="1" ht="20.100000000000001" customHeight="1" x14ac:dyDescent="0.2">
      <c r="A2" s="902" t="s">
        <v>1334</v>
      </c>
      <c r="B2" s="902"/>
      <c r="C2" s="902"/>
      <c r="D2" s="902"/>
      <c r="E2" s="902"/>
      <c r="F2" s="902"/>
      <c r="G2" s="902"/>
      <c r="H2" s="902"/>
      <c r="I2" s="902"/>
      <c r="J2" s="902"/>
      <c r="K2" s="902"/>
    </row>
    <row r="3" spans="1:23" s="17" customFormat="1" ht="34.5" customHeight="1" x14ac:dyDescent="0.2">
      <c r="A3" s="887" t="s">
        <v>686</v>
      </c>
      <c r="B3" s="887"/>
      <c r="C3" s="887"/>
      <c r="D3" s="887"/>
      <c r="E3" s="887"/>
      <c r="F3" s="887"/>
      <c r="G3" s="887"/>
      <c r="H3" s="887"/>
      <c r="I3" s="887"/>
      <c r="J3" s="887"/>
      <c r="K3" s="887"/>
    </row>
    <row r="4" spans="1:23" s="17" customFormat="1" ht="20.100000000000001" customHeight="1" x14ac:dyDescent="0.2">
      <c r="A4" s="888" t="s">
        <v>1331</v>
      </c>
      <c r="B4" s="888"/>
      <c r="C4" s="888"/>
      <c r="D4" s="888"/>
      <c r="E4" s="888"/>
      <c r="F4" s="888"/>
      <c r="G4" s="888"/>
      <c r="H4" s="888"/>
      <c r="I4" s="888"/>
      <c r="J4" s="888"/>
      <c r="K4" s="888"/>
    </row>
    <row r="5" spans="1:23" s="17" customFormat="1" ht="20.100000000000001" customHeight="1" x14ac:dyDescent="0.2">
      <c r="A5" s="10" t="s">
        <v>488</v>
      </c>
      <c r="B5" s="13"/>
      <c r="C5" s="13"/>
      <c r="D5" s="13"/>
      <c r="E5" s="13"/>
      <c r="F5" s="13"/>
      <c r="G5" s="13"/>
      <c r="H5" s="13"/>
      <c r="I5" s="13"/>
      <c r="J5" s="13"/>
      <c r="K5" s="24" t="s">
        <v>487</v>
      </c>
      <c r="N5" s="674"/>
      <c r="O5" s="674"/>
      <c r="P5" s="674"/>
      <c r="Q5" s="674"/>
      <c r="R5" s="674"/>
      <c r="S5" s="674"/>
      <c r="T5" s="674"/>
      <c r="U5" s="674"/>
      <c r="V5" s="674"/>
      <c r="W5" s="674"/>
    </row>
    <row r="6" spans="1:23" s="168" customFormat="1" ht="25.5" customHeight="1" thickBot="1" x14ac:dyDescent="0.25">
      <c r="A6" s="890" t="s">
        <v>676</v>
      </c>
      <c r="B6" s="897" t="s">
        <v>824</v>
      </c>
      <c r="C6" s="897"/>
      <c r="D6" s="897"/>
      <c r="E6" s="897" t="s">
        <v>826</v>
      </c>
      <c r="F6" s="897"/>
      <c r="G6" s="897"/>
      <c r="H6" s="897" t="s">
        <v>335</v>
      </c>
      <c r="I6" s="897"/>
      <c r="J6" s="897"/>
      <c r="K6" s="900" t="s">
        <v>773</v>
      </c>
      <c r="N6" s="675"/>
      <c r="O6" s="675"/>
      <c r="P6" s="675"/>
      <c r="Q6" s="675"/>
      <c r="R6" s="675"/>
      <c r="S6" s="675"/>
      <c r="T6" s="675"/>
      <c r="U6" s="675"/>
      <c r="V6" s="675"/>
      <c r="W6" s="675"/>
    </row>
    <row r="7" spans="1:23" s="168" customFormat="1" ht="25.5" customHeight="1" x14ac:dyDescent="0.2">
      <c r="A7" s="891"/>
      <c r="B7" s="338" t="s">
        <v>549</v>
      </c>
      <c r="C7" s="338" t="s">
        <v>550</v>
      </c>
      <c r="D7" s="338" t="s">
        <v>339</v>
      </c>
      <c r="E7" s="338" t="s">
        <v>549</v>
      </c>
      <c r="F7" s="338" t="s">
        <v>550</v>
      </c>
      <c r="G7" s="338" t="s">
        <v>339</v>
      </c>
      <c r="H7" s="338" t="s">
        <v>549</v>
      </c>
      <c r="I7" s="338" t="s">
        <v>550</v>
      </c>
      <c r="J7" s="339" t="s">
        <v>338</v>
      </c>
      <c r="K7" s="901"/>
      <c r="N7" s="676"/>
      <c r="O7" s="675"/>
      <c r="P7" s="675"/>
      <c r="Q7" s="675"/>
      <c r="R7" s="675"/>
      <c r="S7" s="675"/>
      <c r="T7" s="675"/>
      <c r="U7" s="675"/>
      <c r="V7" s="675"/>
      <c r="W7" s="675"/>
    </row>
    <row r="8" spans="1:23" ht="23.25" customHeight="1" thickBot="1" x14ac:dyDescent="0.25">
      <c r="A8" s="619" t="s">
        <v>1025</v>
      </c>
      <c r="B8" s="268">
        <v>0</v>
      </c>
      <c r="C8" s="268">
        <v>8</v>
      </c>
      <c r="D8" s="303">
        <f t="shared" ref="D8:D15" si="0">SUM(B8:C8)</f>
        <v>8</v>
      </c>
      <c r="E8" s="268">
        <v>8</v>
      </c>
      <c r="F8" s="268">
        <v>2699</v>
      </c>
      <c r="G8" s="303">
        <f>SUM(E8:F8)</f>
        <v>2707</v>
      </c>
      <c r="H8" s="303">
        <f>SUM(B8+E8)</f>
        <v>8</v>
      </c>
      <c r="I8" s="303">
        <f>SUM(C8+F8)</f>
        <v>2707</v>
      </c>
      <c r="J8" s="303">
        <f>SUM(H8:I8)</f>
        <v>2715</v>
      </c>
      <c r="K8" s="597" t="s">
        <v>640</v>
      </c>
      <c r="N8" s="677"/>
      <c r="O8" s="677"/>
      <c r="P8" s="677"/>
      <c r="Q8" s="677"/>
      <c r="R8" s="677"/>
      <c r="S8" s="677"/>
      <c r="T8" s="677"/>
      <c r="U8" s="677"/>
      <c r="V8" s="677"/>
      <c r="W8" s="677"/>
    </row>
    <row r="9" spans="1:23" ht="23.25" customHeight="1" thickBot="1" x14ac:dyDescent="0.25">
      <c r="A9" s="373" t="s">
        <v>836</v>
      </c>
      <c r="B9" s="247">
        <v>2</v>
      </c>
      <c r="C9" s="247">
        <v>10</v>
      </c>
      <c r="D9" s="248">
        <f t="shared" si="0"/>
        <v>12</v>
      </c>
      <c r="E9" s="247">
        <v>1848</v>
      </c>
      <c r="F9" s="247">
        <v>5453</v>
      </c>
      <c r="G9" s="248">
        <f t="shared" ref="G9:G15" si="1">SUM(E9:F9)</f>
        <v>7301</v>
      </c>
      <c r="H9" s="248">
        <f t="shared" ref="H9:I15" si="2">SUM(B9+E9)</f>
        <v>1850</v>
      </c>
      <c r="I9" s="248">
        <f t="shared" si="2"/>
        <v>5463</v>
      </c>
      <c r="J9" s="248">
        <f t="shared" ref="J9:J15" si="3">SUM(H9:I9)</f>
        <v>7313</v>
      </c>
      <c r="K9" s="469" t="s">
        <v>267</v>
      </c>
    </row>
    <row r="10" spans="1:23" ht="23.25" customHeight="1" thickBot="1" x14ac:dyDescent="0.25">
      <c r="A10" s="371" t="s">
        <v>987</v>
      </c>
      <c r="B10" s="249">
        <v>4</v>
      </c>
      <c r="C10" s="249">
        <v>4</v>
      </c>
      <c r="D10" s="303">
        <f t="shared" si="0"/>
        <v>8</v>
      </c>
      <c r="E10" s="249">
        <v>1044</v>
      </c>
      <c r="F10" s="249">
        <v>1433</v>
      </c>
      <c r="G10" s="303">
        <f>SUM(E10:F10)</f>
        <v>2477</v>
      </c>
      <c r="H10" s="303">
        <f>SUM(B10+E10)</f>
        <v>1048</v>
      </c>
      <c r="I10" s="303">
        <f>SUM(C10+F10)</f>
        <v>1437</v>
      </c>
      <c r="J10" s="303">
        <f>SUM(H10:I10)</f>
        <v>2485</v>
      </c>
      <c r="K10" s="470" t="s">
        <v>4</v>
      </c>
    </row>
    <row r="11" spans="1:23" ht="23.25" customHeight="1" thickBot="1" x14ac:dyDescent="0.25">
      <c r="A11" s="373" t="s">
        <v>982</v>
      </c>
      <c r="B11" s="247">
        <v>0</v>
      </c>
      <c r="C11" s="247">
        <v>0</v>
      </c>
      <c r="D11" s="248">
        <f t="shared" si="0"/>
        <v>0</v>
      </c>
      <c r="E11" s="247">
        <v>3</v>
      </c>
      <c r="F11" s="247">
        <v>3</v>
      </c>
      <c r="G11" s="248">
        <f t="shared" si="1"/>
        <v>6</v>
      </c>
      <c r="H11" s="248">
        <f t="shared" si="2"/>
        <v>3</v>
      </c>
      <c r="I11" s="248">
        <f t="shared" si="2"/>
        <v>3</v>
      </c>
      <c r="J11" s="248">
        <f t="shared" si="3"/>
        <v>6</v>
      </c>
      <c r="K11" s="469" t="s">
        <v>1214</v>
      </c>
      <c r="P11" s="572"/>
      <c r="Q11" s="572"/>
      <c r="R11" s="572"/>
      <c r="S11" s="572"/>
      <c r="T11" s="572"/>
      <c r="U11" s="572"/>
      <c r="V11" s="572"/>
    </row>
    <row r="12" spans="1:23" ht="23.25" customHeight="1" thickBot="1" x14ac:dyDescent="0.25">
      <c r="A12" s="371" t="s">
        <v>176</v>
      </c>
      <c r="B12" s="249">
        <v>1</v>
      </c>
      <c r="C12" s="249">
        <v>3</v>
      </c>
      <c r="D12" s="303">
        <f t="shared" si="0"/>
        <v>4</v>
      </c>
      <c r="E12" s="249">
        <v>1098</v>
      </c>
      <c r="F12" s="249">
        <v>1129</v>
      </c>
      <c r="G12" s="303">
        <f>SUM(E12:F12)</f>
        <v>2227</v>
      </c>
      <c r="H12" s="303">
        <f>SUM(B12+E12)</f>
        <v>1099</v>
      </c>
      <c r="I12" s="303">
        <f>SUM(C12+F12)</f>
        <v>1132</v>
      </c>
      <c r="J12" s="303">
        <f>SUM(H12:I12)</f>
        <v>2231</v>
      </c>
      <c r="K12" s="470" t="s">
        <v>5</v>
      </c>
    </row>
    <row r="13" spans="1:23" ht="23.25" customHeight="1" x14ac:dyDescent="0.2">
      <c r="A13" s="378" t="s">
        <v>983</v>
      </c>
      <c r="B13" s="270">
        <v>0</v>
      </c>
      <c r="C13" s="270">
        <v>0</v>
      </c>
      <c r="D13" s="293">
        <f t="shared" si="0"/>
        <v>0</v>
      </c>
      <c r="E13" s="270">
        <v>23</v>
      </c>
      <c r="F13" s="270">
        <v>16</v>
      </c>
      <c r="G13" s="293">
        <f t="shared" si="1"/>
        <v>39</v>
      </c>
      <c r="H13" s="293">
        <f t="shared" si="2"/>
        <v>23</v>
      </c>
      <c r="I13" s="293">
        <f t="shared" si="2"/>
        <v>16</v>
      </c>
      <c r="J13" s="293">
        <f t="shared" si="3"/>
        <v>39</v>
      </c>
      <c r="K13" s="518" t="s">
        <v>1215</v>
      </c>
    </row>
    <row r="14" spans="1:23" ht="23.25" customHeight="1" x14ac:dyDescent="0.2">
      <c r="A14" s="620" t="s">
        <v>121</v>
      </c>
      <c r="B14" s="296">
        <f>SUM(B8:B13)</f>
        <v>7</v>
      </c>
      <c r="C14" s="296">
        <f>SUM(C8:C13)</f>
        <v>25</v>
      </c>
      <c r="D14" s="296">
        <f>SUM(B14:C14)</f>
        <v>32</v>
      </c>
      <c r="E14" s="296">
        <f>SUM(E8:E13)</f>
        <v>4024</v>
      </c>
      <c r="F14" s="296">
        <f>SUM(F8:F13)</f>
        <v>10733</v>
      </c>
      <c r="G14" s="296">
        <f>SUM(E14:F14)</f>
        <v>14757</v>
      </c>
      <c r="H14" s="296">
        <f>SUM(B14+E14)</f>
        <v>4031</v>
      </c>
      <c r="I14" s="296">
        <f>SUM(C14+F14)</f>
        <v>10758</v>
      </c>
      <c r="J14" s="296">
        <f>SUM(H14:I14)</f>
        <v>14789</v>
      </c>
      <c r="K14" s="622" t="s">
        <v>31</v>
      </c>
    </row>
    <row r="15" spans="1:23" ht="23.25" customHeight="1" x14ac:dyDescent="0.2">
      <c r="A15" s="621" t="s">
        <v>246</v>
      </c>
      <c r="B15" s="297">
        <v>18</v>
      </c>
      <c r="C15" s="297">
        <v>68</v>
      </c>
      <c r="D15" s="297">
        <f t="shared" si="0"/>
        <v>86</v>
      </c>
      <c r="E15" s="297">
        <v>1553</v>
      </c>
      <c r="F15" s="297">
        <v>6354</v>
      </c>
      <c r="G15" s="297">
        <f t="shared" si="1"/>
        <v>7907</v>
      </c>
      <c r="H15" s="297">
        <f t="shared" si="2"/>
        <v>1571</v>
      </c>
      <c r="I15" s="297">
        <f t="shared" si="2"/>
        <v>6422</v>
      </c>
      <c r="J15" s="297">
        <f t="shared" si="3"/>
        <v>7993</v>
      </c>
      <c r="K15" s="623" t="s">
        <v>122</v>
      </c>
    </row>
    <row r="16" spans="1:23" ht="23.25" customHeight="1" x14ac:dyDescent="0.2">
      <c r="A16" s="584" t="s">
        <v>29</v>
      </c>
      <c r="B16" s="296">
        <f t="shared" ref="B16:J16" si="4">SUM(B14+B15)</f>
        <v>25</v>
      </c>
      <c r="C16" s="296">
        <f t="shared" si="4"/>
        <v>93</v>
      </c>
      <c r="D16" s="296">
        <f t="shared" si="4"/>
        <v>118</v>
      </c>
      <c r="E16" s="296">
        <f t="shared" si="4"/>
        <v>5577</v>
      </c>
      <c r="F16" s="296">
        <f t="shared" si="4"/>
        <v>17087</v>
      </c>
      <c r="G16" s="296">
        <f t="shared" si="4"/>
        <v>22664</v>
      </c>
      <c r="H16" s="296">
        <f t="shared" si="4"/>
        <v>5602</v>
      </c>
      <c r="I16" s="296">
        <f t="shared" si="4"/>
        <v>17180</v>
      </c>
      <c r="J16" s="296">
        <f t="shared" si="4"/>
        <v>22782</v>
      </c>
      <c r="K16" s="580" t="s">
        <v>14</v>
      </c>
    </row>
    <row r="17" spans="1:11" x14ac:dyDescent="0.2">
      <c r="A17" s="549" t="s">
        <v>633</v>
      </c>
      <c r="B17" s="17"/>
      <c r="C17" s="17"/>
      <c r="D17" s="17"/>
      <c r="E17" s="17"/>
      <c r="F17" s="17"/>
      <c r="G17" s="17"/>
      <c r="H17" s="17"/>
      <c r="I17" s="17"/>
      <c r="J17" s="17"/>
      <c r="K17" s="554" t="s">
        <v>632</v>
      </c>
    </row>
    <row r="18" spans="1:11" x14ac:dyDescent="0.2">
      <c r="A18" s="158"/>
      <c r="B18" s="158"/>
      <c r="C18" s="158"/>
      <c r="D18" s="239"/>
      <c r="F18" s="158"/>
      <c r="K18" s="554"/>
    </row>
    <row r="19" spans="1:11" x14ac:dyDescent="0.2">
      <c r="A19" s="968"/>
      <c r="B19" s="968"/>
      <c r="C19" s="968"/>
      <c r="D19" s="968"/>
      <c r="E19" s="8"/>
      <c r="F19" s="8"/>
      <c r="G19" s="11"/>
      <c r="K19" s="554"/>
    </row>
    <row r="20" spans="1:11" x14ac:dyDescent="0.2">
      <c r="A20" s="171"/>
      <c r="B20" s="573"/>
      <c r="C20" s="573"/>
      <c r="D20" s="573"/>
      <c r="E20" s="573"/>
      <c r="F20" s="573"/>
      <c r="G20" s="573"/>
    </row>
    <row r="21" spans="1:11" x14ac:dyDescent="0.2">
      <c r="A21" s="171"/>
      <c r="B21" s="171"/>
      <c r="C21" s="171"/>
      <c r="D21" s="171"/>
      <c r="E21" s="171"/>
      <c r="F21" s="171"/>
      <c r="G21" s="11"/>
    </row>
    <row r="22" spans="1:11" x14ac:dyDescent="0.2">
      <c r="A22" s="171"/>
      <c r="B22" s="171"/>
      <c r="C22" s="171"/>
      <c r="D22" s="171"/>
      <c r="E22" s="171"/>
      <c r="F22" s="171"/>
      <c r="G22" s="11"/>
    </row>
    <row r="23" spans="1:11" x14ac:dyDescent="0.2">
      <c r="A23" s="171"/>
      <c r="B23" s="171"/>
      <c r="C23" s="171"/>
      <c r="D23" s="171"/>
      <c r="E23" s="171"/>
      <c r="F23" s="171"/>
      <c r="G23" s="11"/>
    </row>
    <row r="24" spans="1:11" x14ac:dyDescent="0.2">
      <c r="A24" s="171"/>
      <c r="B24" s="171"/>
      <c r="C24" s="171"/>
      <c r="D24" s="171"/>
      <c r="E24" s="171"/>
      <c r="F24" s="171"/>
      <c r="G24" s="11"/>
    </row>
  </sheetData>
  <mergeCells count="10">
    <mergeCell ref="A19:D19"/>
    <mergeCell ref="A1:K1"/>
    <mergeCell ref="A6:A7"/>
    <mergeCell ref="B6:D6"/>
    <mergeCell ref="E6:G6"/>
    <mergeCell ref="K6:K7"/>
    <mergeCell ref="A2:K2"/>
    <mergeCell ref="A3:K3"/>
    <mergeCell ref="A4:K4"/>
    <mergeCell ref="H6:J6"/>
  </mergeCells>
  <printOptions horizontalCentered="1" verticalCentered="1"/>
  <pageMargins left="0" right="0" top="0" bottom="0"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21"/>
  <sheetViews>
    <sheetView showGridLines="0" rightToLeft="1" view="pageBreakPreview" topLeftCell="A4" zoomScaleNormal="100" zoomScaleSheetLayoutView="100" workbookViewId="0">
      <selection activeCell="K5" sqref="K5:O14"/>
    </sheetView>
  </sheetViews>
  <sheetFormatPr defaultColWidth="9.140625" defaultRowHeight="12.75" x14ac:dyDescent="0.2"/>
  <cols>
    <col min="1" max="1" width="17.5703125" style="17" customWidth="1"/>
    <col min="2" max="2" width="11.42578125" style="17" customWidth="1"/>
    <col min="3" max="7" width="13.140625" style="17" customWidth="1"/>
    <col min="8" max="8" width="11.7109375" style="17" customWidth="1"/>
    <col min="9" max="9" width="19" style="17" customWidth="1"/>
    <col min="10" max="16384" width="9.140625" style="17"/>
  </cols>
  <sheetData>
    <row r="1" spans="1:9" s="15" customFormat="1" ht="19.5" customHeight="1" x14ac:dyDescent="0.3">
      <c r="A1" s="899" t="s">
        <v>261</v>
      </c>
      <c r="B1" s="899"/>
      <c r="C1" s="899"/>
      <c r="D1" s="899"/>
      <c r="E1" s="899"/>
      <c r="F1" s="899"/>
      <c r="G1" s="899"/>
      <c r="H1" s="899"/>
      <c r="I1" s="899"/>
    </row>
    <row r="2" spans="1:9" s="16" customFormat="1" ht="20.25" x14ac:dyDescent="0.3">
      <c r="A2" s="902" t="s">
        <v>1332</v>
      </c>
      <c r="B2" s="902"/>
      <c r="C2" s="902"/>
      <c r="D2" s="902"/>
      <c r="E2" s="902"/>
      <c r="F2" s="902"/>
      <c r="G2" s="902"/>
      <c r="H2" s="902"/>
      <c r="I2" s="902"/>
    </row>
    <row r="3" spans="1:9" ht="33.75" customHeight="1" x14ac:dyDescent="0.2">
      <c r="A3" s="887" t="s">
        <v>454</v>
      </c>
      <c r="B3" s="887"/>
      <c r="C3" s="887"/>
      <c r="D3" s="887"/>
      <c r="E3" s="887"/>
      <c r="F3" s="887"/>
      <c r="G3" s="887"/>
      <c r="H3" s="887"/>
      <c r="I3" s="887"/>
    </row>
    <row r="4" spans="1:9" ht="15.75" x14ac:dyDescent="0.2">
      <c r="A4" s="888" t="s">
        <v>1333</v>
      </c>
      <c r="B4" s="888"/>
      <c r="C4" s="888"/>
      <c r="D4" s="888"/>
      <c r="E4" s="888"/>
      <c r="F4" s="888"/>
      <c r="G4" s="888"/>
      <c r="H4" s="888"/>
      <c r="I4" s="888"/>
    </row>
    <row r="5" spans="1:9" ht="15.75" x14ac:dyDescent="0.2">
      <c r="A5" s="10" t="s">
        <v>489</v>
      </c>
      <c r="B5" s="13"/>
      <c r="C5" s="13"/>
      <c r="D5" s="13"/>
      <c r="E5" s="13"/>
      <c r="F5" s="13"/>
      <c r="G5" s="13"/>
      <c r="H5" s="13"/>
      <c r="I5" s="24" t="s">
        <v>490</v>
      </c>
    </row>
    <row r="6" spans="1:9" s="163" customFormat="1" ht="22.5" customHeight="1" thickBot="1" x14ac:dyDescent="0.25">
      <c r="A6" s="1173" t="s">
        <v>688</v>
      </c>
      <c r="B6" s="1173"/>
      <c r="C6" s="1151" t="s">
        <v>926</v>
      </c>
      <c r="D6" s="1151" t="s">
        <v>973</v>
      </c>
      <c r="E6" s="1151" t="s">
        <v>1062</v>
      </c>
      <c r="F6" s="1133" t="s">
        <v>1105</v>
      </c>
      <c r="G6" s="1133" t="s">
        <v>1331</v>
      </c>
      <c r="H6" s="900" t="s">
        <v>687</v>
      </c>
      <c r="I6" s="900"/>
    </row>
    <row r="7" spans="1:9" s="163" customFormat="1" ht="22.5" customHeight="1" thickBot="1" x14ac:dyDescent="0.25">
      <c r="A7" s="1174"/>
      <c r="B7" s="1174"/>
      <c r="C7" s="1172"/>
      <c r="D7" s="1172"/>
      <c r="E7" s="1172"/>
      <c r="F7" s="1138"/>
      <c r="G7" s="1138"/>
      <c r="H7" s="1096"/>
      <c r="I7" s="1096"/>
    </row>
    <row r="8" spans="1:9" s="163" customFormat="1" ht="22.5" customHeight="1" x14ac:dyDescent="0.2">
      <c r="A8" s="1175"/>
      <c r="B8" s="1175"/>
      <c r="C8" s="1152"/>
      <c r="D8" s="1152"/>
      <c r="E8" s="1152"/>
      <c r="F8" s="1134"/>
      <c r="G8" s="1134"/>
      <c r="H8" s="901"/>
      <c r="I8" s="901"/>
    </row>
    <row r="9" spans="1:9" s="163" customFormat="1" ht="21.95" customHeight="1" thickBot="1" x14ac:dyDescent="0.25">
      <c r="A9" s="535"/>
      <c r="B9" s="334" t="s">
        <v>9</v>
      </c>
      <c r="C9" s="268">
        <v>52</v>
      </c>
      <c r="D9" s="268">
        <v>40</v>
      </c>
      <c r="E9" s="268">
        <v>8</v>
      </c>
      <c r="F9" s="268">
        <v>9</v>
      </c>
      <c r="G9" s="268">
        <v>31</v>
      </c>
      <c r="H9" s="354" t="s">
        <v>465</v>
      </c>
      <c r="I9" s="530"/>
    </row>
    <row r="10" spans="1:9" s="12" customFormat="1" ht="21.95" customHeight="1" thickBot="1" x14ac:dyDescent="0.25">
      <c r="A10" s="533" t="s">
        <v>36</v>
      </c>
      <c r="B10" s="355" t="s">
        <v>464</v>
      </c>
      <c r="C10" s="304">
        <v>315</v>
      </c>
      <c r="D10" s="304">
        <v>266</v>
      </c>
      <c r="E10" s="304">
        <v>85</v>
      </c>
      <c r="F10" s="304">
        <v>102</v>
      </c>
      <c r="G10" s="304">
        <v>113</v>
      </c>
      <c r="H10" s="356" t="s">
        <v>466</v>
      </c>
      <c r="I10" s="531" t="s">
        <v>37</v>
      </c>
    </row>
    <row r="11" spans="1:9" s="12" customFormat="1" ht="21.95" customHeight="1" thickBot="1" x14ac:dyDescent="0.25">
      <c r="A11" s="533"/>
      <c r="B11" s="633" t="s">
        <v>7</v>
      </c>
      <c r="C11" s="634">
        <f>SUM(C10+C9)</f>
        <v>367</v>
      </c>
      <c r="D11" s="634">
        <f>SUM(D10+D9)</f>
        <v>306</v>
      </c>
      <c r="E11" s="634">
        <f>SUM(E10+E9)</f>
        <v>93</v>
      </c>
      <c r="F11" s="634">
        <f>SUM(F10+F9)</f>
        <v>111</v>
      </c>
      <c r="G11" s="634">
        <f>SUM(G10+G9)</f>
        <v>144</v>
      </c>
      <c r="H11" s="635" t="s">
        <v>8</v>
      </c>
      <c r="I11" s="531"/>
    </row>
    <row r="12" spans="1:9" s="12" customFormat="1" ht="21.95" customHeight="1" thickBot="1" x14ac:dyDescent="0.25">
      <c r="A12" s="896" t="s">
        <v>419</v>
      </c>
      <c r="B12" s="299" t="s">
        <v>9</v>
      </c>
      <c r="C12" s="300">
        <v>55</v>
      </c>
      <c r="D12" s="300">
        <v>41</v>
      </c>
      <c r="E12" s="300">
        <v>41</v>
      </c>
      <c r="F12" s="300">
        <v>19</v>
      </c>
      <c r="G12" s="300">
        <v>34</v>
      </c>
      <c r="H12" s="302" t="s">
        <v>465</v>
      </c>
      <c r="I12" s="894" t="s">
        <v>38</v>
      </c>
    </row>
    <row r="13" spans="1:9" s="12" customFormat="1" ht="21.95" customHeight="1" thickBot="1" x14ac:dyDescent="0.25">
      <c r="A13" s="896"/>
      <c r="B13" s="330" t="s">
        <v>464</v>
      </c>
      <c r="C13" s="270">
        <v>224</v>
      </c>
      <c r="D13" s="270">
        <v>245</v>
      </c>
      <c r="E13" s="270">
        <v>108</v>
      </c>
      <c r="F13" s="270">
        <v>133</v>
      </c>
      <c r="G13" s="270">
        <v>145</v>
      </c>
      <c r="H13" s="365" t="s">
        <v>466</v>
      </c>
      <c r="I13" s="894"/>
    </row>
    <row r="14" spans="1:9" s="12" customFormat="1" ht="21.95" customHeight="1" thickBot="1" x14ac:dyDescent="0.25">
      <c r="A14" s="896"/>
      <c r="B14" s="630" t="s">
        <v>7</v>
      </c>
      <c r="C14" s="631">
        <f>SUM(C13+C12)</f>
        <v>279</v>
      </c>
      <c r="D14" s="631">
        <f>SUM(D13+D12)</f>
        <v>286</v>
      </c>
      <c r="E14" s="631">
        <f>SUM(E13+E12)</f>
        <v>149</v>
      </c>
      <c r="F14" s="631">
        <f>SUM(F13+F12)</f>
        <v>152</v>
      </c>
      <c r="G14" s="631">
        <f>SUM(G13+G12)</f>
        <v>179</v>
      </c>
      <c r="H14" s="632" t="s">
        <v>8</v>
      </c>
      <c r="I14" s="894"/>
    </row>
    <row r="15" spans="1:9" s="12" customFormat="1" ht="21.95" customHeight="1" thickBot="1" x14ac:dyDescent="0.25">
      <c r="A15" s="533"/>
      <c r="B15" s="334" t="s">
        <v>9</v>
      </c>
      <c r="C15" s="268">
        <v>318</v>
      </c>
      <c r="D15" s="268">
        <v>477</v>
      </c>
      <c r="E15" s="268">
        <v>429</v>
      </c>
      <c r="F15" s="268">
        <v>318</v>
      </c>
      <c r="G15" s="268">
        <v>324</v>
      </c>
      <c r="H15" s="354" t="s">
        <v>465</v>
      </c>
      <c r="I15" s="531"/>
    </row>
    <row r="16" spans="1:9" s="12" customFormat="1" ht="21.95" customHeight="1" thickBot="1" x14ac:dyDescent="0.25">
      <c r="A16" s="533" t="s">
        <v>917</v>
      </c>
      <c r="B16" s="355" t="s">
        <v>464</v>
      </c>
      <c r="C16" s="304">
        <v>472</v>
      </c>
      <c r="D16" s="304">
        <v>474</v>
      </c>
      <c r="E16" s="304">
        <v>206</v>
      </c>
      <c r="F16" s="304">
        <v>300</v>
      </c>
      <c r="G16" s="304">
        <v>316</v>
      </c>
      <c r="H16" s="356" t="s">
        <v>466</v>
      </c>
      <c r="I16" s="531" t="s">
        <v>1044</v>
      </c>
    </row>
    <row r="17" spans="1:9" s="12" customFormat="1" ht="21.95" customHeight="1" x14ac:dyDescent="0.2">
      <c r="A17" s="556"/>
      <c r="B17" s="633" t="s">
        <v>7</v>
      </c>
      <c r="C17" s="634">
        <f>SUM(C16+C15)</f>
        <v>790</v>
      </c>
      <c r="D17" s="634">
        <f>SUM(D16+D15)</f>
        <v>951</v>
      </c>
      <c r="E17" s="634">
        <f>SUM(E16+E15)</f>
        <v>635</v>
      </c>
      <c r="F17" s="634">
        <f>SUM(F16+F15)</f>
        <v>618</v>
      </c>
      <c r="G17" s="634">
        <f>SUM(G16+G15)</f>
        <v>640</v>
      </c>
      <c r="H17" s="635" t="s">
        <v>8</v>
      </c>
      <c r="I17" s="557"/>
    </row>
    <row r="18" spans="1:9" ht="21.95" customHeight="1" thickBot="1" x14ac:dyDescent="0.25">
      <c r="A18" s="1158" t="s">
        <v>27</v>
      </c>
      <c r="B18" s="352" t="s">
        <v>9</v>
      </c>
      <c r="C18" s="357">
        <f t="shared" ref="C18" si="0">SUM(C15+C12+C9)</f>
        <v>425</v>
      </c>
      <c r="D18" s="357">
        <f t="shared" ref="D18:F18" si="1">SUM(D15+D12+D9)</f>
        <v>558</v>
      </c>
      <c r="E18" s="357">
        <f t="shared" si="1"/>
        <v>478</v>
      </c>
      <c r="F18" s="357">
        <f t="shared" si="1"/>
        <v>346</v>
      </c>
      <c r="G18" s="357">
        <f t="shared" ref="G18:G20" si="2">SUM(G15+G12+G9)</f>
        <v>389</v>
      </c>
      <c r="H18" s="302" t="s">
        <v>465</v>
      </c>
      <c r="I18" s="1161" t="s">
        <v>28</v>
      </c>
    </row>
    <row r="19" spans="1:9" ht="21.95" customHeight="1" thickBot="1" x14ac:dyDescent="0.25">
      <c r="A19" s="1159" t="s">
        <v>27</v>
      </c>
      <c r="B19" s="505" t="s">
        <v>464</v>
      </c>
      <c r="C19" s="506">
        <f t="shared" ref="C19:F19" si="3">SUM(C16+C13+C10)</f>
        <v>1011</v>
      </c>
      <c r="D19" s="506">
        <f t="shared" si="3"/>
        <v>985</v>
      </c>
      <c r="E19" s="506">
        <f t="shared" si="3"/>
        <v>399</v>
      </c>
      <c r="F19" s="506">
        <f t="shared" si="3"/>
        <v>535</v>
      </c>
      <c r="G19" s="506">
        <f t="shared" si="2"/>
        <v>574</v>
      </c>
      <c r="H19" s="365" t="s">
        <v>466</v>
      </c>
      <c r="I19" s="1162"/>
    </row>
    <row r="20" spans="1:9" ht="21.95" customHeight="1" x14ac:dyDescent="0.2">
      <c r="A20" s="1160"/>
      <c r="B20" s="636" t="s">
        <v>26</v>
      </c>
      <c r="C20" s="639">
        <f t="shared" ref="C20:F20" si="4">SUM(C17+C14+C11)</f>
        <v>1436</v>
      </c>
      <c r="D20" s="639">
        <f t="shared" si="4"/>
        <v>1543</v>
      </c>
      <c r="E20" s="639">
        <f t="shared" si="4"/>
        <v>877</v>
      </c>
      <c r="F20" s="639">
        <f t="shared" si="4"/>
        <v>881</v>
      </c>
      <c r="G20" s="639">
        <f t="shared" si="2"/>
        <v>963</v>
      </c>
      <c r="H20" s="638" t="s">
        <v>451</v>
      </c>
      <c r="I20" s="1163"/>
    </row>
    <row r="21" spans="1:9" x14ac:dyDescent="0.2">
      <c r="A21" s="1111" t="s">
        <v>852</v>
      </c>
      <c r="B21" s="1111"/>
      <c r="I21" s="554" t="s">
        <v>1322</v>
      </c>
    </row>
  </sheetData>
  <mergeCells count="16">
    <mergeCell ref="A21:B21"/>
    <mergeCell ref="A2:I2"/>
    <mergeCell ref="A3:I3"/>
    <mergeCell ref="A4:I4"/>
    <mergeCell ref="A1:I1"/>
    <mergeCell ref="A18:A20"/>
    <mergeCell ref="D6:D8"/>
    <mergeCell ref="A12:A14"/>
    <mergeCell ref="I12:I14"/>
    <mergeCell ref="I18:I20"/>
    <mergeCell ref="A6:B8"/>
    <mergeCell ref="H6:I8"/>
    <mergeCell ref="C6:C8"/>
    <mergeCell ref="G6:G8"/>
    <mergeCell ref="E6:E8"/>
    <mergeCell ref="F6:F8"/>
  </mergeCells>
  <phoneticPr fontId="19" type="noConversion"/>
  <printOptions horizontalCentered="1" verticalCentered="1"/>
  <pageMargins left="0" right="0.59055118110236227" top="0" bottom="0"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A49"/>
  <sheetViews>
    <sheetView showGridLines="0" rightToLeft="1" view="pageBreakPreview" zoomScaleNormal="100" zoomScaleSheetLayoutView="100" workbookViewId="0">
      <selection activeCell="O23" sqref="O23"/>
    </sheetView>
  </sheetViews>
  <sheetFormatPr defaultColWidth="9.140625" defaultRowHeight="12.75" x14ac:dyDescent="0.2"/>
  <cols>
    <col min="1" max="1" width="16" style="11" customWidth="1"/>
    <col min="2" max="2" width="16.28515625" style="11" customWidth="1"/>
    <col min="3" max="3" width="7.7109375" style="11" customWidth="1"/>
    <col min="4" max="4" width="8.28515625" style="11" customWidth="1"/>
    <col min="5" max="6" width="7.7109375" style="11" customWidth="1"/>
    <col min="7" max="7" width="8.140625" style="11" customWidth="1"/>
    <col min="8" max="9" width="7.7109375" style="11" customWidth="1"/>
    <col min="10" max="10" width="7.85546875" style="11" customWidth="1"/>
    <col min="11" max="11" width="8.140625" style="11" customWidth="1"/>
    <col min="12" max="12" width="14.85546875" style="11" customWidth="1"/>
    <col min="13" max="13" width="22.7109375" style="12" customWidth="1"/>
    <col min="14" max="16384" width="9.140625" style="11"/>
  </cols>
  <sheetData>
    <row r="1" spans="1:27" s="12" customFormat="1" ht="23.25" x14ac:dyDescent="0.2">
      <c r="A1" s="899" t="s">
        <v>691</v>
      </c>
      <c r="B1" s="899"/>
      <c r="C1" s="899"/>
      <c r="D1" s="899"/>
      <c r="E1" s="899"/>
      <c r="F1" s="899"/>
      <c r="G1" s="899"/>
      <c r="H1" s="899"/>
      <c r="I1" s="899"/>
      <c r="J1" s="899"/>
      <c r="K1" s="899"/>
      <c r="L1" s="899"/>
      <c r="M1" s="899"/>
    </row>
    <row r="2" spans="1:27" s="26" customFormat="1" ht="20.25" x14ac:dyDescent="0.2">
      <c r="A2" s="902" t="s">
        <v>1337</v>
      </c>
      <c r="B2" s="902"/>
      <c r="C2" s="902"/>
      <c r="D2" s="902"/>
      <c r="E2" s="902"/>
      <c r="F2" s="902"/>
      <c r="G2" s="902"/>
      <c r="H2" s="902"/>
      <c r="I2" s="902"/>
      <c r="J2" s="902"/>
      <c r="K2" s="902"/>
      <c r="L2" s="902"/>
      <c r="M2" s="902"/>
    </row>
    <row r="3" spans="1:27" s="12" customFormat="1" ht="34.5" customHeight="1" x14ac:dyDescent="0.2">
      <c r="A3" s="887" t="s">
        <v>692</v>
      </c>
      <c r="B3" s="887"/>
      <c r="C3" s="887"/>
      <c r="D3" s="887"/>
      <c r="E3" s="887"/>
      <c r="F3" s="887"/>
      <c r="G3" s="887"/>
      <c r="H3" s="887"/>
      <c r="I3" s="887"/>
      <c r="J3" s="887"/>
      <c r="K3" s="887"/>
      <c r="L3" s="887"/>
      <c r="M3" s="887"/>
    </row>
    <row r="4" spans="1:27" s="12" customFormat="1" ht="15.75" x14ac:dyDescent="0.2">
      <c r="A4" s="888" t="s">
        <v>1331</v>
      </c>
      <c r="B4" s="888"/>
      <c r="C4" s="888"/>
      <c r="D4" s="888"/>
      <c r="E4" s="888"/>
      <c r="F4" s="888"/>
      <c r="G4" s="888"/>
      <c r="H4" s="888"/>
      <c r="I4" s="888"/>
      <c r="J4" s="888"/>
      <c r="K4" s="888"/>
      <c r="L4" s="888"/>
      <c r="M4" s="888"/>
    </row>
    <row r="5" spans="1:27" ht="15.75" x14ac:dyDescent="0.2">
      <c r="A5" s="10" t="s">
        <v>491</v>
      </c>
      <c r="B5" s="173"/>
      <c r="C5" s="173"/>
      <c r="D5" s="173"/>
      <c r="E5" s="173"/>
      <c r="F5" s="173"/>
      <c r="G5" s="173"/>
      <c r="H5" s="173"/>
      <c r="I5" s="173"/>
      <c r="J5" s="173"/>
      <c r="K5" s="173"/>
      <c r="L5" s="173"/>
      <c r="M5" s="24" t="s">
        <v>492</v>
      </c>
    </row>
    <row r="6" spans="1:27" s="168" customFormat="1" ht="18.75" customHeight="1" thickBot="1" x14ac:dyDescent="0.25">
      <c r="A6" s="890" t="s">
        <v>690</v>
      </c>
      <c r="B6" s="890"/>
      <c r="C6" s="897" t="s">
        <v>824</v>
      </c>
      <c r="D6" s="897"/>
      <c r="E6" s="897"/>
      <c r="F6" s="897" t="s">
        <v>823</v>
      </c>
      <c r="G6" s="897"/>
      <c r="H6" s="897"/>
      <c r="I6" s="1178" t="s">
        <v>337</v>
      </c>
      <c r="J6" s="1178"/>
      <c r="K6" s="1178"/>
      <c r="L6" s="900" t="s">
        <v>899</v>
      </c>
      <c r="M6" s="900"/>
    </row>
    <row r="7" spans="1:27" s="168" customFormat="1" ht="16.5" customHeight="1" thickBot="1" x14ac:dyDescent="0.25">
      <c r="A7" s="1088"/>
      <c r="B7" s="1088"/>
      <c r="C7" s="1176" t="s">
        <v>549</v>
      </c>
      <c r="D7" s="1176" t="s">
        <v>689</v>
      </c>
      <c r="E7" s="1176" t="s">
        <v>339</v>
      </c>
      <c r="F7" s="1176" t="s">
        <v>549</v>
      </c>
      <c r="G7" s="1176" t="s">
        <v>689</v>
      </c>
      <c r="H7" s="1176" t="s">
        <v>339</v>
      </c>
      <c r="I7" s="1176" t="s">
        <v>549</v>
      </c>
      <c r="J7" s="1176" t="s">
        <v>689</v>
      </c>
      <c r="K7" s="1177" t="s">
        <v>338</v>
      </c>
      <c r="L7" s="1096"/>
      <c r="M7" s="1096"/>
    </row>
    <row r="8" spans="1:27" s="168" customFormat="1" ht="27.75" customHeight="1" x14ac:dyDescent="0.2">
      <c r="A8" s="891"/>
      <c r="B8" s="891"/>
      <c r="C8" s="1134"/>
      <c r="D8" s="1134"/>
      <c r="E8" s="1134"/>
      <c r="F8" s="1134"/>
      <c r="G8" s="1134"/>
      <c r="H8" s="1134"/>
      <c r="I8" s="1134"/>
      <c r="J8" s="1134"/>
      <c r="K8" s="904"/>
      <c r="L8" s="901"/>
      <c r="M8" s="901"/>
    </row>
    <row r="9" spans="1:27" ht="15" customHeight="1" thickBot="1" x14ac:dyDescent="0.25">
      <c r="A9" s="895" t="s">
        <v>853</v>
      </c>
      <c r="B9" s="358" t="s">
        <v>40</v>
      </c>
      <c r="C9" s="268">
        <v>8</v>
      </c>
      <c r="D9" s="268">
        <v>19</v>
      </c>
      <c r="E9" s="348">
        <f>SUM(C9:D9)</f>
        <v>27</v>
      </c>
      <c r="F9" s="268">
        <v>2</v>
      </c>
      <c r="G9" s="268">
        <v>5</v>
      </c>
      <c r="H9" s="348">
        <f>SUM(F9:G9)</f>
        <v>7</v>
      </c>
      <c r="I9" s="348">
        <f t="shared" ref="I9:J12" si="0">SUM(C9+F9)</f>
        <v>10</v>
      </c>
      <c r="J9" s="348">
        <f t="shared" si="0"/>
        <v>24</v>
      </c>
      <c r="K9" s="348">
        <f>SUM(H9+E9)</f>
        <v>34</v>
      </c>
      <c r="L9" s="354" t="s">
        <v>1216</v>
      </c>
      <c r="M9" s="885" t="s">
        <v>1045</v>
      </c>
    </row>
    <row r="10" spans="1:27" ht="15" customHeight="1" thickBot="1" x14ac:dyDescent="0.25">
      <c r="A10" s="889"/>
      <c r="B10" s="363" t="s">
        <v>42</v>
      </c>
      <c r="C10" s="247">
        <v>10</v>
      </c>
      <c r="D10" s="247">
        <v>16</v>
      </c>
      <c r="E10" s="248">
        <f t="shared" ref="E10:E12" si="1">SUM(C10:D10)</f>
        <v>26</v>
      </c>
      <c r="F10" s="247">
        <v>0</v>
      </c>
      <c r="G10" s="247">
        <v>5</v>
      </c>
      <c r="H10" s="248">
        <f t="shared" ref="H10:H12" si="2">SUM(F10:G10)</f>
        <v>5</v>
      </c>
      <c r="I10" s="342">
        <f t="shared" si="0"/>
        <v>10</v>
      </c>
      <c r="J10" s="342">
        <f t="shared" si="0"/>
        <v>21</v>
      </c>
      <c r="K10" s="342">
        <f>SUM(H10+E10)</f>
        <v>31</v>
      </c>
      <c r="L10" s="364" t="s">
        <v>1217</v>
      </c>
      <c r="M10" s="886"/>
    </row>
    <row r="11" spans="1:27" ht="15" customHeight="1" thickBot="1" x14ac:dyDescent="0.25">
      <c r="A11" s="889"/>
      <c r="B11" s="362" t="s">
        <v>44</v>
      </c>
      <c r="C11" s="249">
        <v>9</v>
      </c>
      <c r="D11" s="249">
        <v>35</v>
      </c>
      <c r="E11" s="341">
        <f t="shared" si="1"/>
        <v>44</v>
      </c>
      <c r="F11" s="249">
        <v>0</v>
      </c>
      <c r="G11" s="249">
        <v>7</v>
      </c>
      <c r="H11" s="341">
        <f t="shared" si="2"/>
        <v>7</v>
      </c>
      <c r="I11" s="341">
        <f t="shared" si="0"/>
        <v>9</v>
      </c>
      <c r="J11" s="341">
        <f t="shared" si="0"/>
        <v>42</v>
      </c>
      <c r="K11" s="341">
        <f>SUM(H11+E11)</f>
        <v>51</v>
      </c>
      <c r="L11" s="353" t="s">
        <v>1218</v>
      </c>
      <c r="M11" s="886"/>
    </row>
    <row r="12" spans="1:27" ht="15" customHeight="1" thickBot="1" x14ac:dyDescent="0.25">
      <c r="A12" s="889"/>
      <c r="B12" s="361" t="s">
        <v>46</v>
      </c>
      <c r="C12" s="270">
        <v>2</v>
      </c>
      <c r="D12" s="270">
        <v>22</v>
      </c>
      <c r="E12" s="293">
        <f t="shared" si="1"/>
        <v>24</v>
      </c>
      <c r="F12" s="270">
        <v>0</v>
      </c>
      <c r="G12" s="270">
        <v>4</v>
      </c>
      <c r="H12" s="293">
        <f t="shared" si="2"/>
        <v>4</v>
      </c>
      <c r="I12" s="343">
        <f t="shared" si="0"/>
        <v>2</v>
      </c>
      <c r="J12" s="343">
        <f t="shared" si="0"/>
        <v>26</v>
      </c>
      <c r="K12" s="343">
        <f>SUM(H12+E12)</f>
        <v>28</v>
      </c>
      <c r="L12" s="365" t="s">
        <v>1219</v>
      </c>
      <c r="M12" s="886"/>
    </row>
    <row r="13" spans="1:27" ht="18" customHeight="1" thickBot="1" x14ac:dyDescent="0.25">
      <c r="A13" s="889"/>
      <c r="B13" s="359" t="s">
        <v>27</v>
      </c>
      <c r="C13" s="296">
        <f t="shared" ref="C13:K13" si="3">SUM(C9:C12)</f>
        <v>29</v>
      </c>
      <c r="D13" s="296">
        <f t="shared" si="3"/>
        <v>92</v>
      </c>
      <c r="E13" s="346">
        <f t="shared" si="3"/>
        <v>121</v>
      </c>
      <c r="F13" s="296">
        <f t="shared" si="3"/>
        <v>2</v>
      </c>
      <c r="G13" s="296">
        <f t="shared" si="3"/>
        <v>21</v>
      </c>
      <c r="H13" s="346">
        <f t="shared" ref="H13" si="4">SUM(H9:H12)</f>
        <v>23</v>
      </c>
      <c r="I13" s="346">
        <f t="shared" si="3"/>
        <v>31</v>
      </c>
      <c r="J13" s="346">
        <f t="shared" si="3"/>
        <v>113</v>
      </c>
      <c r="K13" s="346">
        <f t="shared" si="3"/>
        <v>144</v>
      </c>
      <c r="L13" s="366" t="s">
        <v>28</v>
      </c>
      <c r="M13" s="886"/>
    </row>
    <row r="14" spans="1:27" ht="15" customHeight="1" thickBot="1" x14ac:dyDescent="0.25">
      <c r="A14" s="990" t="s">
        <v>419</v>
      </c>
      <c r="B14" s="360" t="s">
        <v>10</v>
      </c>
      <c r="C14" s="300">
        <v>10</v>
      </c>
      <c r="D14" s="300">
        <v>58</v>
      </c>
      <c r="E14" s="301">
        <f t="shared" ref="E14:E16" si="5">SUM(C14:D14)</f>
        <v>68</v>
      </c>
      <c r="F14" s="300">
        <v>1</v>
      </c>
      <c r="G14" s="300">
        <v>9</v>
      </c>
      <c r="H14" s="301">
        <f t="shared" ref="H14:H16" si="6">SUM(F14:G14)</f>
        <v>10</v>
      </c>
      <c r="I14" s="351">
        <f t="shared" ref="I14:J24" si="7">SUM(C14+F14)</f>
        <v>11</v>
      </c>
      <c r="J14" s="351">
        <f t="shared" si="7"/>
        <v>67</v>
      </c>
      <c r="K14" s="351">
        <f>SUM(H14+E14)</f>
        <v>78</v>
      </c>
      <c r="L14" s="302" t="s">
        <v>41</v>
      </c>
      <c r="M14" s="894" t="s">
        <v>4</v>
      </c>
    </row>
    <row r="15" spans="1:27" ht="15" customHeight="1" thickBot="1" x14ac:dyDescent="0.25">
      <c r="A15" s="990"/>
      <c r="B15" s="362" t="s">
        <v>11</v>
      </c>
      <c r="C15" s="249">
        <v>9</v>
      </c>
      <c r="D15" s="249">
        <v>23</v>
      </c>
      <c r="E15" s="341">
        <f t="shared" si="5"/>
        <v>32</v>
      </c>
      <c r="F15" s="249">
        <v>0</v>
      </c>
      <c r="G15" s="249">
        <v>10</v>
      </c>
      <c r="H15" s="341">
        <f t="shared" si="6"/>
        <v>10</v>
      </c>
      <c r="I15" s="341">
        <f t="shared" si="7"/>
        <v>9</v>
      </c>
      <c r="J15" s="341">
        <f t="shared" si="7"/>
        <v>33</v>
      </c>
      <c r="K15" s="341">
        <f>SUM(H15+E15)</f>
        <v>42</v>
      </c>
      <c r="L15" s="353" t="s">
        <v>43</v>
      </c>
      <c r="M15" s="894"/>
    </row>
    <row r="16" spans="1:27" ht="15" customHeight="1" thickBot="1" x14ac:dyDescent="0.25">
      <c r="A16" s="990"/>
      <c r="B16" s="361" t="s">
        <v>12</v>
      </c>
      <c r="C16" s="270">
        <v>12</v>
      </c>
      <c r="D16" s="270">
        <v>36</v>
      </c>
      <c r="E16" s="293">
        <f t="shared" si="5"/>
        <v>48</v>
      </c>
      <c r="F16" s="270">
        <v>2</v>
      </c>
      <c r="G16" s="270">
        <v>9</v>
      </c>
      <c r="H16" s="293">
        <f t="shared" si="6"/>
        <v>11</v>
      </c>
      <c r="I16" s="343">
        <f t="shared" si="7"/>
        <v>14</v>
      </c>
      <c r="J16" s="343">
        <f t="shared" si="7"/>
        <v>45</v>
      </c>
      <c r="K16" s="343">
        <f>SUM(H16+E16)</f>
        <v>59</v>
      </c>
      <c r="L16" s="365" t="s">
        <v>45</v>
      </c>
      <c r="M16" s="894"/>
      <c r="O16" s="887"/>
      <c r="P16" s="887"/>
      <c r="Q16" s="887"/>
      <c r="R16" s="887"/>
      <c r="S16" s="887"/>
      <c r="T16" s="887"/>
      <c r="U16" s="887"/>
      <c r="V16" s="887"/>
      <c r="W16" s="887"/>
      <c r="X16" s="887"/>
      <c r="Y16" s="887"/>
      <c r="Z16" s="887"/>
      <c r="AA16" s="887"/>
    </row>
    <row r="17" spans="1:13" ht="18" customHeight="1" thickBot="1" x14ac:dyDescent="0.25">
      <c r="A17" s="990"/>
      <c r="B17" s="359" t="s">
        <v>27</v>
      </c>
      <c r="C17" s="296">
        <f t="shared" ref="C17:G17" si="8">SUM(C14:C16)</f>
        <v>31</v>
      </c>
      <c r="D17" s="296">
        <f t="shared" si="8"/>
        <v>117</v>
      </c>
      <c r="E17" s="346">
        <f t="shared" si="8"/>
        <v>148</v>
      </c>
      <c r="F17" s="296">
        <f t="shared" si="8"/>
        <v>3</v>
      </c>
      <c r="G17" s="296">
        <f t="shared" si="8"/>
        <v>28</v>
      </c>
      <c r="H17" s="346">
        <f t="shared" ref="H17" si="9">SUM(H14:H16)</f>
        <v>31</v>
      </c>
      <c r="I17" s="346">
        <f>SUM(I14:I16)</f>
        <v>34</v>
      </c>
      <c r="J17" s="346">
        <f>SUM(J14:J16)</f>
        <v>145</v>
      </c>
      <c r="K17" s="346">
        <f>SUM(K14:K16)</f>
        <v>179</v>
      </c>
      <c r="L17" s="366" t="s">
        <v>28</v>
      </c>
      <c r="M17" s="894"/>
    </row>
    <row r="18" spans="1:13" ht="15" customHeight="1" thickBot="1" x14ac:dyDescent="0.25">
      <c r="A18" s="889" t="s">
        <v>742</v>
      </c>
      <c r="B18" s="360" t="s">
        <v>10</v>
      </c>
      <c r="C18" s="300">
        <v>26</v>
      </c>
      <c r="D18" s="300">
        <v>61</v>
      </c>
      <c r="E18" s="301">
        <f>SUM(C18:D18)</f>
        <v>87</v>
      </c>
      <c r="F18" s="300">
        <v>3</v>
      </c>
      <c r="G18" s="300">
        <v>14</v>
      </c>
      <c r="H18" s="301">
        <f>SUM(F18:G18)</f>
        <v>17</v>
      </c>
      <c r="I18" s="351">
        <f t="shared" ref="I18:J20" si="10">SUM(C18+F18)</f>
        <v>29</v>
      </c>
      <c r="J18" s="351">
        <f t="shared" si="10"/>
        <v>75</v>
      </c>
      <c r="K18" s="351">
        <f>SUM(H18+E18)</f>
        <v>104</v>
      </c>
      <c r="L18" s="302" t="s">
        <v>41</v>
      </c>
      <c r="M18" s="886" t="s">
        <v>39</v>
      </c>
    </row>
    <row r="19" spans="1:13" ht="15" customHeight="1" thickBot="1" x14ac:dyDescent="0.25">
      <c r="A19" s="889"/>
      <c r="B19" s="362" t="s">
        <v>378</v>
      </c>
      <c r="C19" s="249">
        <v>35</v>
      </c>
      <c r="D19" s="249">
        <v>70</v>
      </c>
      <c r="E19" s="341">
        <f>SUM(C19:D19)</f>
        <v>105</v>
      </c>
      <c r="F19" s="249">
        <v>3</v>
      </c>
      <c r="G19" s="249">
        <v>5</v>
      </c>
      <c r="H19" s="341">
        <f>SUM(F19:G19)</f>
        <v>8</v>
      </c>
      <c r="I19" s="341">
        <f t="shared" si="10"/>
        <v>38</v>
      </c>
      <c r="J19" s="341">
        <f t="shared" si="10"/>
        <v>75</v>
      </c>
      <c r="K19" s="341">
        <f>SUM(H19+E19)</f>
        <v>113</v>
      </c>
      <c r="L19" s="353" t="s">
        <v>446</v>
      </c>
      <c r="M19" s="886"/>
    </row>
    <row r="20" spans="1:13" ht="15" customHeight="1" thickBot="1" x14ac:dyDescent="0.25">
      <c r="A20" s="889"/>
      <c r="B20" s="361" t="s">
        <v>381</v>
      </c>
      <c r="C20" s="270">
        <v>81</v>
      </c>
      <c r="D20" s="270">
        <v>136</v>
      </c>
      <c r="E20" s="293">
        <f>SUM(C20:D20)</f>
        <v>217</v>
      </c>
      <c r="F20" s="270">
        <v>4</v>
      </c>
      <c r="G20" s="270">
        <v>30</v>
      </c>
      <c r="H20" s="293">
        <f>SUM(F20:G20)</f>
        <v>34</v>
      </c>
      <c r="I20" s="343">
        <f>SUM(C20+F20)</f>
        <v>85</v>
      </c>
      <c r="J20" s="343">
        <f t="shared" si="10"/>
        <v>166</v>
      </c>
      <c r="K20" s="343">
        <f>SUM(H20+E20)</f>
        <v>251</v>
      </c>
      <c r="L20" s="365" t="s">
        <v>45</v>
      </c>
      <c r="M20" s="886"/>
    </row>
    <row r="21" spans="1:13" ht="18" customHeight="1" thickBot="1" x14ac:dyDescent="0.25">
      <c r="A21" s="889"/>
      <c r="B21" s="359" t="s">
        <v>7</v>
      </c>
      <c r="C21" s="296">
        <f t="shared" ref="C21:K21" si="11">SUM(C18:C20)</f>
        <v>142</v>
      </c>
      <c r="D21" s="296">
        <f t="shared" si="11"/>
        <v>267</v>
      </c>
      <c r="E21" s="346">
        <f t="shared" si="11"/>
        <v>409</v>
      </c>
      <c r="F21" s="296">
        <f t="shared" si="11"/>
        <v>10</v>
      </c>
      <c r="G21" s="296">
        <f t="shared" si="11"/>
        <v>49</v>
      </c>
      <c r="H21" s="346">
        <f t="shared" ref="H21" si="12">SUM(H18:H20)</f>
        <v>59</v>
      </c>
      <c r="I21" s="346">
        <f t="shared" si="11"/>
        <v>152</v>
      </c>
      <c r="J21" s="346">
        <f t="shared" si="11"/>
        <v>316</v>
      </c>
      <c r="K21" s="346">
        <f t="shared" si="11"/>
        <v>468</v>
      </c>
      <c r="L21" s="366" t="s">
        <v>28</v>
      </c>
      <c r="M21" s="886"/>
    </row>
    <row r="22" spans="1:13" ht="15" customHeight="1" thickBot="1" x14ac:dyDescent="0.25">
      <c r="A22" s="990" t="s">
        <v>298</v>
      </c>
      <c r="B22" s="360" t="s">
        <v>10</v>
      </c>
      <c r="C22" s="300">
        <v>95</v>
      </c>
      <c r="D22" s="300">
        <v>0</v>
      </c>
      <c r="E22" s="301">
        <f t="shared" ref="E22:E24" si="13">SUM(C22:D22)</f>
        <v>95</v>
      </c>
      <c r="F22" s="300">
        <v>2</v>
      </c>
      <c r="G22" s="300">
        <v>0</v>
      </c>
      <c r="H22" s="301">
        <f t="shared" ref="H22:H24" si="14">SUM(F22:G22)</f>
        <v>2</v>
      </c>
      <c r="I22" s="351">
        <f t="shared" si="7"/>
        <v>97</v>
      </c>
      <c r="J22" s="351">
        <f t="shared" si="7"/>
        <v>0</v>
      </c>
      <c r="K22" s="351">
        <f>SUM(H22+E22)</f>
        <v>97</v>
      </c>
      <c r="L22" s="302" t="s">
        <v>41</v>
      </c>
      <c r="M22" s="894" t="s">
        <v>1211</v>
      </c>
    </row>
    <row r="23" spans="1:13" ht="15" customHeight="1" thickBot="1" x14ac:dyDescent="0.25">
      <c r="A23" s="990"/>
      <c r="B23" s="362" t="s">
        <v>378</v>
      </c>
      <c r="C23" s="249">
        <v>39</v>
      </c>
      <c r="D23" s="249">
        <v>0</v>
      </c>
      <c r="E23" s="341">
        <f t="shared" si="13"/>
        <v>39</v>
      </c>
      <c r="F23" s="249">
        <v>0</v>
      </c>
      <c r="G23" s="249">
        <v>0</v>
      </c>
      <c r="H23" s="341">
        <f t="shared" si="14"/>
        <v>0</v>
      </c>
      <c r="I23" s="341">
        <f t="shared" si="7"/>
        <v>39</v>
      </c>
      <c r="J23" s="341">
        <f t="shared" si="7"/>
        <v>0</v>
      </c>
      <c r="K23" s="341">
        <f>SUM(H23+E23)</f>
        <v>39</v>
      </c>
      <c r="L23" s="353" t="s">
        <v>446</v>
      </c>
      <c r="M23" s="894"/>
    </row>
    <row r="24" spans="1:13" ht="15" customHeight="1" thickBot="1" x14ac:dyDescent="0.25">
      <c r="A24" s="990"/>
      <c r="B24" s="361" t="s">
        <v>381</v>
      </c>
      <c r="C24" s="270">
        <v>35</v>
      </c>
      <c r="D24" s="270">
        <v>0</v>
      </c>
      <c r="E24" s="293">
        <f t="shared" si="13"/>
        <v>35</v>
      </c>
      <c r="F24" s="270">
        <v>1</v>
      </c>
      <c r="G24" s="270">
        <v>0</v>
      </c>
      <c r="H24" s="293">
        <f t="shared" si="14"/>
        <v>1</v>
      </c>
      <c r="I24" s="343">
        <f>SUM(C24+F24)</f>
        <v>36</v>
      </c>
      <c r="J24" s="343">
        <f t="shared" si="7"/>
        <v>0</v>
      </c>
      <c r="K24" s="343">
        <f>SUM(H24+E24)</f>
        <v>36</v>
      </c>
      <c r="L24" s="365" t="s">
        <v>45</v>
      </c>
      <c r="M24" s="894"/>
    </row>
    <row r="25" spans="1:13" ht="18" customHeight="1" x14ac:dyDescent="0.2">
      <c r="A25" s="1183"/>
      <c r="B25" s="359" t="s">
        <v>7</v>
      </c>
      <c r="C25" s="296">
        <f t="shared" ref="C25:K25" si="15">SUM(C22:C24)</f>
        <v>169</v>
      </c>
      <c r="D25" s="296">
        <f t="shared" si="15"/>
        <v>0</v>
      </c>
      <c r="E25" s="346">
        <f t="shared" si="15"/>
        <v>169</v>
      </c>
      <c r="F25" s="296">
        <f t="shared" si="15"/>
        <v>3</v>
      </c>
      <c r="G25" s="296">
        <f t="shared" si="15"/>
        <v>0</v>
      </c>
      <c r="H25" s="346">
        <f t="shared" si="15"/>
        <v>3</v>
      </c>
      <c r="I25" s="346">
        <f t="shared" si="15"/>
        <v>172</v>
      </c>
      <c r="J25" s="346">
        <f t="shared" si="15"/>
        <v>0</v>
      </c>
      <c r="K25" s="346">
        <f t="shared" si="15"/>
        <v>172</v>
      </c>
      <c r="L25" s="366" t="s">
        <v>28</v>
      </c>
      <c r="M25" s="909"/>
    </row>
    <row r="26" spans="1:13" ht="27.75" customHeight="1" x14ac:dyDescent="0.2">
      <c r="A26" s="1178" t="s">
        <v>35</v>
      </c>
      <c r="B26" s="1184"/>
      <c r="C26" s="368">
        <f>SUM(C25,C21,C17,C13)</f>
        <v>371</v>
      </c>
      <c r="D26" s="368">
        <f t="shared" ref="D26:K26" si="16">SUM(D25,D21,D17,D13)</f>
        <v>476</v>
      </c>
      <c r="E26" s="368">
        <f t="shared" si="16"/>
        <v>847</v>
      </c>
      <c r="F26" s="368">
        <f t="shared" si="16"/>
        <v>18</v>
      </c>
      <c r="G26" s="368">
        <f t="shared" si="16"/>
        <v>98</v>
      </c>
      <c r="H26" s="368">
        <f t="shared" si="16"/>
        <v>116</v>
      </c>
      <c r="I26" s="368">
        <f t="shared" si="16"/>
        <v>389</v>
      </c>
      <c r="J26" s="368">
        <f t="shared" si="16"/>
        <v>574</v>
      </c>
      <c r="K26" s="368">
        <f t="shared" si="16"/>
        <v>963</v>
      </c>
      <c r="L26" s="1185" t="s">
        <v>14</v>
      </c>
      <c r="M26" s="1186"/>
    </row>
    <row r="27" spans="1:13" ht="15" customHeight="1" x14ac:dyDescent="0.2">
      <c r="A27" s="1180" t="s">
        <v>47</v>
      </c>
      <c r="B27" s="1180"/>
      <c r="C27" s="1180"/>
      <c r="D27" s="1180"/>
      <c r="J27" s="1182" t="s">
        <v>48</v>
      </c>
      <c r="K27" s="1182"/>
      <c r="L27" s="1182"/>
      <c r="M27" s="1182"/>
    </row>
    <row r="28" spans="1:13" ht="12" customHeight="1" x14ac:dyDescent="0.2">
      <c r="A28" s="1181" t="s">
        <v>856</v>
      </c>
      <c r="B28" s="1181"/>
      <c r="C28" s="1181"/>
      <c r="D28" s="1181"/>
      <c r="J28" s="1179" t="s">
        <v>1220</v>
      </c>
      <c r="K28" s="1179"/>
      <c r="L28" s="1179"/>
      <c r="M28" s="1179"/>
    </row>
    <row r="29" spans="1:13" ht="12" customHeight="1" x14ac:dyDescent="0.2">
      <c r="A29" s="1181" t="s">
        <v>857</v>
      </c>
      <c r="B29" s="1181"/>
      <c r="C29" s="1181"/>
      <c r="D29" s="1181"/>
      <c r="J29" s="1179" t="s">
        <v>1221</v>
      </c>
      <c r="K29" s="1179"/>
      <c r="L29" s="1179"/>
      <c r="M29" s="1179"/>
    </row>
    <row r="30" spans="1:13" ht="12" customHeight="1" x14ac:dyDescent="0.2">
      <c r="A30" s="1181" t="s">
        <v>854</v>
      </c>
      <c r="B30" s="1181"/>
      <c r="C30" s="1181"/>
      <c r="D30" s="1181"/>
      <c r="J30" s="1179" t="s">
        <v>1222</v>
      </c>
      <c r="K30" s="1179"/>
      <c r="L30" s="1179"/>
      <c r="M30" s="1179"/>
    </row>
    <row r="31" spans="1:13" ht="12" customHeight="1" x14ac:dyDescent="0.2">
      <c r="A31" s="1181" t="s">
        <v>855</v>
      </c>
      <c r="B31" s="1181"/>
      <c r="C31" s="1181"/>
      <c r="D31" s="1181"/>
      <c r="J31" s="1179" t="s">
        <v>1223</v>
      </c>
      <c r="K31" s="1179"/>
      <c r="L31" s="1179"/>
      <c r="M31" s="1179"/>
    </row>
    <row r="32" spans="1:13" x14ac:dyDescent="0.2">
      <c r="M32" s="2"/>
    </row>
    <row r="49" spans="5:5" x14ac:dyDescent="0.2">
      <c r="E49" s="175"/>
    </row>
  </sheetData>
  <mergeCells count="39">
    <mergeCell ref="A22:A25"/>
    <mergeCell ref="M9:M13"/>
    <mergeCell ref="M14:M17"/>
    <mergeCell ref="M22:M25"/>
    <mergeCell ref="J29:M29"/>
    <mergeCell ref="A26:B26"/>
    <mergeCell ref="L26:M26"/>
    <mergeCell ref="A18:A21"/>
    <mergeCell ref="M18:M21"/>
    <mergeCell ref="J30:M30"/>
    <mergeCell ref="J31:M31"/>
    <mergeCell ref="A27:D27"/>
    <mergeCell ref="A29:D29"/>
    <mergeCell ref="A30:D30"/>
    <mergeCell ref="A31:D31"/>
    <mergeCell ref="A28:D28"/>
    <mergeCell ref="J27:M27"/>
    <mergeCell ref="J28:M28"/>
    <mergeCell ref="O16:AA16"/>
    <mergeCell ref="A2:M2"/>
    <mergeCell ref="A1:M1"/>
    <mergeCell ref="A3:M3"/>
    <mergeCell ref="A4:M4"/>
    <mergeCell ref="C6:E6"/>
    <mergeCell ref="F6:H6"/>
    <mergeCell ref="I6:K6"/>
    <mergeCell ref="A9:A13"/>
    <mergeCell ref="A14:A17"/>
    <mergeCell ref="A6:B8"/>
    <mergeCell ref="C7:C8"/>
    <mergeCell ref="D7:D8"/>
    <mergeCell ref="F7:F8"/>
    <mergeCell ref="G7:G8"/>
    <mergeCell ref="E7:E8"/>
    <mergeCell ref="H7:H8"/>
    <mergeCell ref="K7:K8"/>
    <mergeCell ref="I7:I8"/>
    <mergeCell ref="J7:J8"/>
    <mergeCell ref="L6:M8"/>
  </mergeCells>
  <phoneticPr fontId="19" type="noConversion"/>
  <printOptions horizontalCentered="1" verticalCentered="1"/>
  <pageMargins left="0" right="0" top="0" bottom="0" header="0" footer="0"/>
  <pageSetup paperSize="9" orientation="landscape" r:id="rId1"/>
  <headerFooter alignWithMargins="0"/>
  <colBreaks count="1" manualBreakCount="1">
    <brk id="1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20"/>
  <sheetViews>
    <sheetView showGridLines="0" rightToLeft="1" view="pageBreakPreview" topLeftCell="A4" zoomScaleNormal="100" zoomScaleSheetLayoutView="100" workbookViewId="0">
      <selection activeCell="L13" sqref="L13:M13"/>
    </sheetView>
  </sheetViews>
  <sheetFormatPr defaultColWidth="9.140625" defaultRowHeight="12.75" x14ac:dyDescent="0.2"/>
  <cols>
    <col min="1" max="1" width="13.42578125" style="12" customWidth="1"/>
    <col min="2" max="2" width="10.28515625" style="12" customWidth="1"/>
    <col min="3" max="14" width="7.7109375" style="12" customWidth="1"/>
    <col min="15" max="15" width="11.5703125" style="12" customWidth="1"/>
    <col min="16" max="16" width="12.85546875" style="12" customWidth="1"/>
    <col min="17" max="16384" width="9.140625" style="12"/>
  </cols>
  <sheetData>
    <row r="1" spans="1:16" ht="24" customHeight="1" x14ac:dyDescent="0.2">
      <c r="A1" s="899" t="s">
        <v>696</v>
      </c>
      <c r="B1" s="899"/>
      <c r="C1" s="899"/>
      <c r="D1" s="899"/>
      <c r="E1" s="899"/>
      <c r="F1" s="899"/>
      <c r="G1" s="899"/>
      <c r="H1" s="899"/>
      <c r="I1" s="899"/>
      <c r="J1" s="899"/>
      <c r="K1" s="899"/>
      <c r="L1" s="899"/>
      <c r="M1" s="899"/>
      <c r="N1" s="899"/>
      <c r="O1" s="899"/>
      <c r="P1" s="899"/>
    </row>
    <row r="2" spans="1:16" s="26" customFormat="1" ht="20.100000000000001" customHeight="1" x14ac:dyDescent="0.2">
      <c r="A2" s="902" t="s">
        <v>1335</v>
      </c>
      <c r="B2" s="902"/>
      <c r="C2" s="902"/>
      <c r="D2" s="902"/>
      <c r="E2" s="902"/>
      <c r="F2" s="902"/>
      <c r="G2" s="902"/>
      <c r="H2" s="902"/>
      <c r="I2" s="902"/>
      <c r="J2" s="902"/>
      <c r="K2" s="902"/>
      <c r="L2" s="902"/>
      <c r="M2" s="902"/>
      <c r="N2" s="902"/>
      <c r="O2" s="902"/>
      <c r="P2" s="902"/>
    </row>
    <row r="3" spans="1:16" ht="34.5" customHeight="1" x14ac:dyDescent="0.2">
      <c r="A3" s="887" t="s">
        <v>1225</v>
      </c>
      <c r="B3" s="887"/>
      <c r="C3" s="887"/>
      <c r="D3" s="887"/>
      <c r="E3" s="887"/>
      <c r="F3" s="887"/>
      <c r="G3" s="887"/>
      <c r="H3" s="887"/>
      <c r="I3" s="887"/>
      <c r="J3" s="887"/>
      <c r="K3" s="887"/>
      <c r="L3" s="887"/>
      <c r="M3" s="887"/>
      <c r="N3" s="887"/>
      <c r="O3" s="887"/>
      <c r="P3" s="887"/>
    </row>
    <row r="4" spans="1:16" ht="20.100000000000001" customHeight="1" x14ac:dyDescent="0.2">
      <c r="A4" s="887" t="s">
        <v>1336</v>
      </c>
      <c r="B4" s="887"/>
      <c r="C4" s="887"/>
      <c r="D4" s="887"/>
      <c r="E4" s="887"/>
      <c r="F4" s="887"/>
      <c r="G4" s="887"/>
      <c r="H4" s="887"/>
      <c r="I4" s="887"/>
      <c r="J4" s="887"/>
      <c r="K4" s="887"/>
      <c r="L4" s="887"/>
      <c r="M4" s="887"/>
      <c r="N4" s="887"/>
      <c r="O4" s="887"/>
      <c r="P4" s="887"/>
    </row>
    <row r="5" spans="1:16" ht="20.100000000000001" customHeight="1" x14ac:dyDescent="0.2">
      <c r="A5" s="10" t="s">
        <v>494</v>
      </c>
      <c r="B5" s="10"/>
      <c r="C5" s="13"/>
      <c r="D5" s="13"/>
      <c r="E5" s="13"/>
      <c r="F5" s="13"/>
      <c r="G5" s="13"/>
      <c r="H5" s="13"/>
      <c r="I5" s="13"/>
      <c r="J5" s="13"/>
      <c r="K5" s="13"/>
      <c r="L5" s="13"/>
      <c r="M5" s="13"/>
      <c r="N5" s="13"/>
      <c r="O5" s="13"/>
      <c r="P5" s="24" t="s">
        <v>493</v>
      </c>
    </row>
    <row r="6" spans="1:16" s="163" customFormat="1" ht="25.5" customHeight="1" thickBot="1" x14ac:dyDescent="0.25">
      <c r="A6" s="1206" t="s">
        <v>460</v>
      </c>
      <c r="B6" s="1210" t="s">
        <v>461</v>
      </c>
      <c r="C6" s="1218" t="s">
        <v>973</v>
      </c>
      <c r="D6" s="1219"/>
      <c r="E6" s="1220"/>
      <c r="F6" s="1218" t="s">
        <v>1062</v>
      </c>
      <c r="G6" s="1219"/>
      <c r="H6" s="1220"/>
      <c r="I6" s="1209" t="s">
        <v>1105</v>
      </c>
      <c r="J6" s="1209"/>
      <c r="K6" s="1209"/>
      <c r="L6" s="1209" t="s">
        <v>1331</v>
      </c>
      <c r="M6" s="1209"/>
      <c r="N6" s="1209"/>
      <c r="O6" s="1213" t="s">
        <v>462</v>
      </c>
      <c r="P6" s="1203" t="s">
        <v>463</v>
      </c>
    </row>
    <row r="7" spans="1:16" s="163" customFormat="1" ht="19.5" customHeight="1" thickBot="1" x14ac:dyDescent="0.25">
      <c r="A7" s="1207"/>
      <c r="B7" s="1211"/>
      <c r="C7" s="481" t="s">
        <v>9</v>
      </c>
      <c r="D7" s="481" t="s">
        <v>464</v>
      </c>
      <c r="E7" s="481" t="s">
        <v>7</v>
      </c>
      <c r="F7" s="481" t="s">
        <v>9</v>
      </c>
      <c r="G7" s="481" t="s">
        <v>464</v>
      </c>
      <c r="H7" s="481" t="s">
        <v>7</v>
      </c>
      <c r="I7" s="481" t="s">
        <v>9</v>
      </c>
      <c r="J7" s="481" t="s">
        <v>464</v>
      </c>
      <c r="K7" s="481" t="s">
        <v>7</v>
      </c>
      <c r="L7" s="481" t="s">
        <v>9</v>
      </c>
      <c r="M7" s="481" t="s">
        <v>464</v>
      </c>
      <c r="N7" s="481" t="s">
        <v>7</v>
      </c>
      <c r="O7" s="1214"/>
      <c r="P7" s="1204"/>
    </row>
    <row r="8" spans="1:16" s="163" customFormat="1" ht="19.5" customHeight="1" x14ac:dyDescent="0.2">
      <c r="A8" s="1208"/>
      <c r="B8" s="1212"/>
      <c r="C8" s="241" t="s">
        <v>465</v>
      </c>
      <c r="D8" s="241" t="s">
        <v>466</v>
      </c>
      <c r="E8" s="241" t="s">
        <v>8</v>
      </c>
      <c r="F8" s="241" t="s">
        <v>465</v>
      </c>
      <c r="G8" s="241" t="s">
        <v>466</v>
      </c>
      <c r="H8" s="241" t="s">
        <v>8</v>
      </c>
      <c r="I8" s="241" t="s">
        <v>465</v>
      </c>
      <c r="J8" s="241" t="s">
        <v>466</v>
      </c>
      <c r="K8" s="241" t="s">
        <v>8</v>
      </c>
      <c r="L8" s="241" t="s">
        <v>465</v>
      </c>
      <c r="M8" s="241" t="s">
        <v>466</v>
      </c>
      <c r="N8" s="241" t="s">
        <v>8</v>
      </c>
      <c r="O8" s="1215"/>
      <c r="P8" s="1205"/>
    </row>
    <row r="9" spans="1:16" ht="24.95" customHeight="1" thickBot="1" x14ac:dyDescent="0.25">
      <c r="A9" s="1216" t="s">
        <v>1048</v>
      </c>
      <c r="B9" s="585" t="s">
        <v>817</v>
      </c>
      <c r="C9" s="276">
        <v>47</v>
      </c>
      <c r="D9" s="276">
        <v>55</v>
      </c>
      <c r="E9" s="277">
        <f>C9+D9</f>
        <v>102</v>
      </c>
      <c r="F9" s="276">
        <v>73</v>
      </c>
      <c r="G9" s="276">
        <v>40</v>
      </c>
      <c r="H9" s="277">
        <f>F9+G9</f>
        <v>113</v>
      </c>
      <c r="I9" s="276">
        <v>104</v>
      </c>
      <c r="J9" s="276">
        <v>44</v>
      </c>
      <c r="K9" s="277">
        <f>I9+J9</f>
        <v>148</v>
      </c>
      <c r="L9" s="276">
        <v>78</v>
      </c>
      <c r="M9" s="276">
        <v>77</v>
      </c>
      <c r="N9" s="277">
        <f>L9+M9</f>
        <v>155</v>
      </c>
      <c r="O9" s="586" t="s">
        <v>87</v>
      </c>
      <c r="P9" s="1200" t="s">
        <v>1046</v>
      </c>
    </row>
    <row r="10" spans="1:16" ht="24.95" customHeight="1" thickBot="1" x14ac:dyDescent="0.25">
      <c r="A10" s="1217"/>
      <c r="B10" s="587" t="s">
        <v>818</v>
      </c>
      <c r="C10" s="304">
        <v>5</v>
      </c>
      <c r="D10" s="304">
        <v>12</v>
      </c>
      <c r="E10" s="588">
        <f>C10+D10</f>
        <v>17</v>
      </c>
      <c r="F10" s="304">
        <v>1</v>
      </c>
      <c r="G10" s="304">
        <v>4</v>
      </c>
      <c r="H10" s="588">
        <f>F10+G10</f>
        <v>5</v>
      </c>
      <c r="I10" s="304">
        <v>11</v>
      </c>
      <c r="J10" s="304">
        <v>12</v>
      </c>
      <c r="K10" s="588">
        <f>I10+J10</f>
        <v>23</v>
      </c>
      <c r="L10" s="304">
        <v>2</v>
      </c>
      <c r="M10" s="304">
        <v>18</v>
      </c>
      <c r="N10" s="588">
        <f>L10+M10</f>
        <v>20</v>
      </c>
      <c r="O10" s="589" t="s">
        <v>709</v>
      </c>
      <c r="P10" s="1201"/>
    </row>
    <row r="11" spans="1:16" ht="24.95" customHeight="1" thickBot="1" x14ac:dyDescent="0.25">
      <c r="A11" s="1217"/>
      <c r="B11" s="633" t="s">
        <v>7</v>
      </c>
      <c r="C11" s="640">
        <f t="shared" ref="C11:E11" si="0">SUM(C9:C10)</f>
        <v>52</v>
      </c>
      <c r="D11" s="640">
        <f t="shared" si="0"/>
        <v>67</v>
      </c>
      <c r="E11" s="640">
        <f t="shared" si="0"/>
        <v>119</v>
      </c>
      <c r="F11" s="640">
        <f t="shared" ref="F11:K11" si="1">SUM(F9:F10)</f>
        <v>74</v>
      </c>
      <c r="G11" s="640">
        <f t="shared" si="1"/>
        <v>44</v>
      </c>
      <c r="H11" s="640">
        <f t="shared" si="1"/>
        <v>118</v>
      </c>
      <c r="I11" s="640">
        <f t="shared" si="1"/>
        <v>115</v>
      </c>
      <c r="J11" s="640">
        <f t="shared" si="1"/>
        <v>56</v>
      </c>
      <c r="K11" s="640">
        <f t="shared" si="1"/>
        <v>171</v>
      </c>
      <c r="L11" s="640">
        <f t="shared" ref="L11:N11" si="2">SUM(L9:L10)</f>
        <v>80</v>
      </c>
      <c r="M11" s="640">
        <f t="shared" si="2"/>
        <v>95</v>
      </c>
      <c r="N11" s="640">
        <f t="shared" si="2"/>
        <v>175</v>
      </c>
      <c r="O11" s="641" t="s">
        <v>8</v>
      </c>
      <c r="P11" s="1202"/>
    </row>
    <row r="12" spans="1:16" ht="24.95" customHeight="1" thickBot="1" x14ac:dyDescent="0.25">
      <c r="A12" s="1189" t="s">
        <v>1049</v>
      </c>
      <c r="B12" s="590" t="s">
        <v>817</v>
      </c>
      <c r="C12" s="300">
        <v>98</v>
      </c>
      <c r="D12" s="300">
        <v>124</v>
      </c>
      <c r="E12" s="301">
        <f>SUM(C12:D12)</f>
        <v>222</v>
      </c>
      <c r="F12" s="300">
        <v>188</v>
      </c>
      <c r="G12" s="300">
        <v>234</v>
      </c>
      <c r="H12" s="301">
        <f>SUM(F12:G12)</f>
        <v>422</v>
      </c>
      <c r="I12" s="300">
        <v>226</v>
      </c>
      <c r="J12" s="300">
        <v>213</v>
      </c>
      <c r="K12" s="301">
        <f>SUM(I12:J12)</f>
        <v>439</v>
      </c>
      <c r="L12" s="300">
        <v>631</v>
      </c>
      <c r="M12" s="300">
        <v>402</v>
      </c>
      <c r="N12" s="301">
        <f>SUM(L12:M12)</f>
        <v>1033</v>
      </c>
      <c r="O12" s="591" t="s">
        <v>87</v>
      </c>
      <c r="P12" s="1191" t="s">
        <v>1047</v>
      </c>
    </row>
    <row r="13" spans="1:16" ht="24.95" customHeight="1" thickBot="1" x14ac:dyDescent="0.25">
      <c r="A13" s="1189"/>
      <c r="B13" s="592" t="s">
        <v>818</v>
      </c>
      <c r="C13" s="270">
        <v>59</v>
      </c>
      <c r="D13" s="270">
        <v>118</v>
      </c>
      <c r="E13" s="293">
        <f>SUM(C13:D13)</f>
        <v>177</v>
      </c>
      <c r="F13" s="270">
        <v>53</v>
      </c>
      <c r="G13" s="270">
        <v>64</v>
      </c>
      <c r="H13" s="293">
        <f>SUM(F13:G13)</f>
        <v>117</v>
      </c>
      <c r="I13" s="270">
        <v>58</v>
      </c>
      <c r="J13" s="270">
        <v>76</v>
      </c>
      <c r="K13" s="293">
        <f>SUM(I13:J13)</f>
        <v>134</v>
      </c>
      <c r="L13" s="270">
        <v>59</v>
      </c>
      <c r="M13" s="270">
        <v>118</v>
      </c>
      <c r="N13" s="293">
        <f>SUM(L13:M13)</f>
        <v>177</v>
      </c>
      <c r="O13" s="593" t="s">
        <v>709</v>
      </c>
      <c r="P13" s="1192"/>
    </row>
    <row r="14" spans="1:16" ht="24.95" customHeight="1" x14ac:dyDescent="0.2">
      <c r="A14" s="1190"/>
      <c r="B14" s="630" t="s">
        <v>7</v>
      </c>
      <c r="C14" s="637">
        <f t="shared" ref="C14:K14" si="3">SUM(C12:C13)</f>
        <v>157</v>
      </c>
      <c r="D14" s="637">
        <f t="shared" si="3"/>
        <v>242</v>
      </c>
      <c r="E14" s="637">
        <f t="shared" si="3"/>
        <v>399</v>
      </c>
      <c r="F14" s="637">
        <f t="shared" si="3"/>
        <v>241</v>
      </c>
      <c r="G14" s="637">
        <f t="shared" si="3"/>
        <v>298</v>
      </c>
      <c r="H14" s="637">
        <f t="shared" si="3"/>
        <v>539</v>
      </c>
      <c r="I14" s="637">
        <f t="shared" si="3"/>
        <v>284</v>
      </c>
      <c r="J14" s="637">
        <f t="shared" si="3"/>
        <v>289</v>
      </c>
      <c r="K14" s="637">
        <f t="shared" si="3"/>
        <v>573</v>
      </c>
      <c r="L14" s="637">
        <f t="shared" ref="L14:N14" si="4">SUM(L12:L13)</f>
        <v>690</v>
      </c>
      <c r="M14" s="637">
        <f t="shared" si="4"/>
        <v>520</v>
      </c>
      <c r="N14" s="637">
        <f t="shared" si="4"/>
        <v>1210</v>
      </c>
      <c r="O14" s="642" t="s">
        <v>8</v>
      </c>
      <c r="P14" s="1193"/>
    </row>
    <row r="15" spans="1:16" ht="24.95" customHeight="1" thickBot="1" x14ac:dyDescent="0.25">
      <c r="A15" s="1194" t="s">
        <v>26</v>
      </c>
      <c r="B15" s="585" t="s">
        <v>817</v>
      </c>
      <c r="C15" s="277">
        <f t="shared" ref="C15:K15" si="5">SUM(C9+C12)</f>
        <v>145</v>
      </c>
      <c r="D15" s="277">
        <f t="shared" si="5"/>
        <v>179</v>
      </c>
      <c r="E15" s="277">
        <f t="shared" si="5"/>
        <v>324</v>
      </c>
      <c r="F15" s="277">
        <f t="shared" si="5"/>
        <v>261</v>
      </c>
      <c r="G15" s="277">
        <f t="shared" si="5"/>
        <v>274</v>
      </c>
      <c r="H15" s="277">
        <f t="shared" si="5"/>
        <v>535</v>
      </c>
      <c r="I15" s="277">
        <f t="shared" si="5"/>
        <v>330</v>
      </c>
      <c r="J15" s="277">
        <f t="shared" si="5"/>
        <v>257</v>
      </c>
      <c r="K15" s="277">
        <f t="shared" si="5"/>
        <v>587</v>
      </c>
      <c r="L15" s="277">
        <f t="shared" ref="L15:N16" si="6">SUM(L9+L12)</f>
        <v>709</v>
      </c>
      <c r="M15" s="277">
        <f t="shared" si="6"/>
        <v>479</v>
      </c>
      <c r="N15" s="277">
        <f t="shared" si="6"/>
        <v>1188</v>
      </c>
      <c r="O15" s="594" t="s">
        <v>87</v>
      </c>
      <c r="P15" s="1197" t="s">
        <v>451</v>
      </c>
    </row>
    <row r="16" spans="1:16" ht="24.95" customHeight="1" x14ac:dyDescent="0.2">
      <c r="A16" s="1195"/>
      <c r="B16" s="587" t="s">
        <v>818</v>
      </c>
      <c r="C16" s="523">
        <f t="shared" ref="C16:K16" si="7">SUM(C10+C13)</f>
        <v>64</v>
      </c>
      <c r="D16" s="523">
        <f t="shared" si="7"/>
        <v>130</v>
      </c>
      <c r="E16" s="523">
        <f t="shared" si="7"/>
        <v>194</v>
      </c>
      <c r="F16" s="523">
        <f t="shared" si="7"/>
        <v>54</v>
      </c>
      <c r="G16" s="523">
        <f t="shared" si="7"/>
        <v>68</v>
      </c>
      <c r="H16" s="523">
        <f t="shared" si="7"/>
        <v>122</v>
      </c>
      <c r="I16" s="523">
        <f t="shared" si="7"/>
        <v>69</v>
      </c>
      <c r="J16" s="523">
        <f t="shared" si="7"/>
        <v>88</v>
      </c>
      <c r="K16" s="523">
        <f t="shared" si="7"/>
        <v>157</v>
      </c>
      <c r="L16" s="523">
        <f t="shared" si="6"/>
        <v>61</v>
      </c>
      <c r="M16" s="523">
        <f t="shared" si="6"/>
        <v>136</v>
      </c>
      <c r="N16" s="523">
        <f t="shared" si="6"/>
        <v>197</v>
      </c>
      <c r="O16" s="589" t="s">
        <v>709</v>
      </c>
      <c r="P16" s="1198"/>
    </row>
    <row r="17" spans="1:16" ht="24.95" customHeight="1" x14ac:dyDescent="0.2">
      <c r="A17" s="1196"/>
      <c r="B17" s="633" t="s">
        <v>7</v>
      </c>
      <c r="C17" s="640">
        <f t="shared" ref="C17:E17" si="8">SUM(C15:C16)</f>
        <v>209</v>
      </c>
      <c r="D17" s="640">
        <f t="shared" si="8"/>
        <v>309</v>
      </c>
      <c r="E17" s="640">
        <f t="shared" si="8"/>
        <v>518</v>
      </c>
      <c r="F17" s="640">
        <f t="shared" ref="F17:K17" si="9">SUM(F15:F16)</f>
        <v>315</v>
      </c>
      <c r="G17" s="640">
        <f t="shared" si="9"/>
        <v>342</v>
      </c>
      <c r="H17" s="640">
        <f t="shared" si="9"/>
        <v>657</v>
      </c>
      <c r="I17" s="640">
        <f t="shared" si="9"/>
        <v>399</v>
      </c>
      <c r="J17" s="640">
        <f t="shared" si="9"/>
        <v>345</v>
      </c>
      <c r="K17" s="640">
        <f t="shared" si="9"/>
        <v>744</v>
      </c>
      <c r="L17" s="640">
        <f t="shared" ref="L17:N17" si="10">SUM(L15:L16)</f>
        <v>770</v>
      </c>
      <c r="M17" s="640">
        <f t="shared" si="10"/>
        <v>615</v>
      </c>
      <c r="N17" s="640">
        <f t="shared" si="10"/>
        <v>1385</v>
      </c>
      <c r="O17" s="641" t="s">
        <v>8</v>
      </c>
      <c r="P17" s="1199"/>
    </row>
    <row r="18" spans="1:16" ht="13.5" customHeight="1" x14ac:dyDescent="0.2">
      <c r="A18" s="1187" t="s">
        <v>693</v>
      </c>
      <c r="B18" s="1187"/>
      <c r="C18" s="1187"/>
      <c r="D18" s="1187"/>
      <c r="E18" s="1187"/>
      <c r="F18" s="1187"/>
      <c r="J18" s="1112" t="s">
        <v>695</v>
      </c>
      <c r="K18" s="1112"/>
      <c r="L18" s="1112"/>
      <c r="M18" s="1112"/>
      <c r="N18" s="1112"/>
      <c r="O18" s="1112"/>
      <c r="P18" s="1113"/>
    </row>
    <row r="19" spans="1:16" x14ac:dyDescent="0.2">
      <c r="A19" s="1188" t="s">
        <v>694</v>
      </c>
      <c r="B19" s="1188"/>
      <c r="C19" s="1188"/>
      <c r="D19" s="1188"/>
      <c r="E19" s="1188"/>
      <c r="F19" s="1188"/>
      <c r="J19" s="1114" t="s">
        <v>1224</v>
      </c>
      <c r="K19" s="1114"/>
      <c r="L19" s="1114"/>
      <c r="M19" s="1114"/>
      <c r="N19" s="1114"/>
      <c r="O19" s="1114"/>
      <c r="P19" s="1114"/>
    </row>
    <row r="20" spans="1:16" x14ac:dyDescent="0.2">
      <c r="C20" s="216"/>
      <c r="D20" s="216"/>
      <c r="F20" s="216"/>
      <c r="G20" s="216"/>
      <c r="I20" s="216"/>
      <c r="J20" s="216"/>
      <c r="L20" s="216"/>
      <c r="M20" s="216"/>
    </row>
  </sheetData>
  <mergeCells count="22">
    <mergeCell ref="P9:P11"/>
    <mergeCell ref="P6:P8"/>
    <mergeCell ref="A1:P1"/>
    <mergeCell ref="A2:P2"/>
    <mergeCell ref="A3:P3"/>
    <mergeCell ref="A4:P4"/>
    <mergeCell ref="A6:A8"/>
    <mergeCell ref="L6:N6"/>
    <mergeCell ref="I6:K6"/>
    <mergeCell ref="B6:B8"/>
    <mergeCell ref="O6:O8"/>
    <mergeCell ref="A9:A11"/>
    <mergeCell ref="F6:H6"/>
    <mergeCell ref="C6:E6"/>
    <mergeCell ref="A18:F18"/>
    <mergeCell ref="A19:F19"/>
    <mergeCell ref="J18:P18"/>
    <mergeCell ref="J19:P19"/>
    <mergeCell ref="A12:A14"/>
    <mergeCell ref="P12:P14"/>
    <mergeCell ref="A15:A17"/>
    <mergeCell ref="P15:P17"/>
  </mergeCells>
  <printOptions horizontalCentered="1" verticalCentered="1"/>
  <pageMargins left="0" right="0" top="0.74803149606299213" bottom="0" header="0" footer="0"/>
  <pageSetup paperSize="9" scale="9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34"/>
  <sheetViews>
    <sheetView showGridLines="0" rightToLeft="1" view="pageBreakPreview" zoomScaleNormal="100" zoomScaleSheetLayoutView="100" workbookViewId="0">
      <selection activeCell="F27" sqref="F27"/>
    </sheetView>
  </sheetViews>
  <sheetFormatPr defaultColWidth="9.140625" defaultRowHeight="12.75" x14ac:dyDescent="0.2"/>
  <cols>
    <col min="1" max="1" width="30.28515625" style="12" customWidth="1"/>
    <col min="2" max="11" width="9.85546875" style="12" customWidth="1"/>
    <col min="12" max="12" width="31.28515625" style="12" customWidth="1"/>
    <col min="13" max="16384" width="9.140625" style="12"/>
  </cols>
  <sheetData>
    <row r="1" spans="1:12" ht="24" customHeight="1" x14ac:dyDescent="0.2">
      <c r="A1" s="899" t="s">
        <v>1057</v>
      </c>
      <c r="B1" s="899"/>
      <c r="C1" s="899"/>
      <c r="D1" s="899"/>
      <c r="E1" s="899"/>
      <c r="F1" s="899"/>
      <c r="G1" s="899"/>
      <c r="H1" s="899"/>
      <c r="I1" s="899"/>
      <c r="J1" s="899"/>
      <c r="K1" s="899"/>
      <c r="L1" s="899"/>
    </row>
    <row r="2" spans="1:12" s="26" customFormat="1" ht="20.100000000000001" customHeight="1" x14ac:dyDescent="0.2">
      <c r="A2" s="902" t="s">
        <v>1332</v>
      </c>
      <c r="B2" s="902"/>
      <c r="C2" s="902"/>
      <c r="D2" s="902"/>
      <c r="E2" s="902"/>
      <c r="F2" s="902"/>
      <c r="G2" s="902"/>
      <c r="H2" s="902"/>
      <c r="I2" s="902"/>
      <c r="J2" s="902"/>
      <c r="K2" s="902"/>
      <c r="L2" s="902"/>
    </row>
    <row r="3" spans="1:12" ht="20.100000000000001" customHeight="1" x14ac:dyDescent="0.2">
      <c r="A3" s="887" t="s">
        <v>1056</v>
      </c>
      <c r="B3" s="887"/>
      <c r="C3" s="887"/>
      <c r="D3" s="887"/>
      <c r="E3" s="887"/>
      <c r="F3" s="887"/>
      <c r="G3" s="887"/>
      <c r="H3" s="887"/>
      <c r="I3" s="887"/>
      <c r="J3" s="887"/>
      <c r="K3" s="887"/>
      <c r="L3" s="887"/>
    </row>
    <row r="4" spans="1:12" ht="20.100000000000001" customHeight="1" x14ac:dyDescent="0.2">
      <c r="A4" s="887" t="s">
        <v>1333</v>
      </c>
      <c r="B4" s="887"/>
      <c r="C4" s="887"/>
      <c r="D4" s="887"/>
      <c r="E4" s="887"/>
      <c r="F4" s="887"/>
      <c r="G4" s="887"/>
      <c r="H4" s="887"/>
      <c r="I4" s="887"/>
      <c r="J4" s="887"/>
      <c r="K4" s="887"/>
      <c r="L4" s="887"/>
    </row>
    <row r="5" spans="1:12" ht="20.100000000000001" customHeight="1" x14ac:dyDescent="0.2">
      <c r="A5" s="10" t="s">
        <v>697</v>
      </c>
      <c r="B5" s="13"/>
      <c r="C5" s="13"/>
      <c r="D5" s="13"/>
      <c r="E5" s="13"/>
      <c r="F5" s="13"/>
      <c r="G5" s="13"/>
      <c r="H5" s="13"/>
      <c r="I5" s="13"/>
      <c r="J5" s="13"/>
      <c r="K5" s="13"/>
      <c r="L5" s="24" t="s">
        <v>495</v>
      </c>
    </row>
    <row r="6" spans="1:12" s="163" customFormat="1" ht="20.25" customHeight="1" thickBot="1" x14ac:dyDescent="0.25">
      <c r="A6" s="890" t="s">
        <v>741</v>
      </c>
      <c r="B6" s="892" t="s">
        <v>926</v>
      </c>
      <c r="C6" s="893"/>
      <c r="D6" s="892" t="s">
        <v>973</v>
      </c>
      <c r="E6" s="893"/>
      <c r="F6" s="892" t="s">
        <v>1062</v>
      </c>
      <c r="G6" s="893"/>
      <c r="H6" s="1090" t="s">
        <v>1105</v>
      </c>
      <c r="I6" s="1090"/>
      <c r="J6" s="1090" t="s">
        <v>1331</v>
      </c>
      <c r="K6" s="1090"/>
      <c r="L6" s="900" t="s">
        <v>783</v>
      </c>
    </row>
    <row r="7" spans="1:12" s="163" customFormat="1" ht="16.5" customHeight="1" thickBot="1" x14ac:dyDescent="0.25">
      <c r="A7" s="1088"/>
      <c r="B7" s="240" t="s">
        <v>9</v>
      </c>
      <c r="C7" s="240" t="s">
        <v>464</v>
      </c>
      <c r="D7" s="240" t="s">
        <v>9</v>
      </c>
      <c r="E7" s="240" t="s">
        <v>464</v>
      </c>
      <c r="F7" s="240" t="s">
        <v>9</v>
      </c>
      <c r="G7" s="240" t="s">
        <v>464</v>
      </c>
      <c r="H7" s="240" t="s">
        <v>9</v>
      </c>
      <c r="I7" s="240" t="s">
        <v>464</v>
      </c>
      <c r="J7" s="240" t="s">
        <v>9</v>
      </c>
      <c r="K7" s="240" t="s">
        <v>464</v>
      </c>
      <c r="L7" s="1096"/>
    </row>
    <row r="8" spans="1:12" s="163" customFormat="1" ht="16.5" customHeight="1" x14ac:dyDescent="0.2">
      <c r="A8" s="891"/>
      <c r="B8" s="241" t="s">
        <v>465</v>
      </c>
      <c r="C8" s="241" t="s">
        <v>466</v>
      </c>
      <c r="D8" s="241" t="s">
        <v>465</v>
      </c>
      <c r="E8" s="241" t="s">
        <v>466</v>
      </c>
      <c r="F8" s="241" t="s">
        <v>465</v>
      </c>
      <c r="G8" s="241" t="s">
        <v>466</v>
      </c>
      <c r="H8" s="241" t="s">
        <v>465</v>
      </c>
      <c r="I8" s="241" t="s">
        <v>466</v>
      </c>
      <c r="J8" s="241" t="s">
        <v>465</v>
      </c>
      <c r="K8" s="241" t="s">
        <v>466</v>
      </c>
      <c r="L8" s="901"/>
    </row>
    <row r="9" spans="1:12" ht="21" customHeight="1" thickBot="1" x14ac:dyDescent="0.25">
      <c r="A9" s="334" t="s">
        <v>65</v>
      </c>
      <c r="B9" s="268">
        <v>132</v>
      </c>
      <c r="C9" s="268">
        <v>2095</v>
      </c>
      <c r="D9" s="268">
        <v>138</v>
      </c>
      <c r="E9" s="268">
        <v>2257</v>
      </c>
      <c r="F9" s="268">
        <v>231</v>
      </c>
      <c r="G9" s="268">
        <v>2602</v>
      </c>
      <c r="H9" s="268">
        <v>254</v>
      </c>
      <c r="I9" s="268">
        <v>2771</v>
      </c>
      <c r="J9" s="268">
        <v>336</v>
      </c>
      <c r="K9" s="268">
        <v>2864</v>
      </c>
      <c r="L9" s="354" t="s">
        <v>66</v>
      </c>
    </row>
    <row r="10" spans="1:12" ht="21" customHeight="1" thickBot="1" x14ac:dyDescent="0.25">
      <c r="A10" s="326" t="s">
        <v>420</v>
      </c>
      <c r="B10" s="247">
        <v>1005</v>
      </c>
      <c r="C10" s="247">
        <v>5504</v>
      </c>
      <c r="D10" s="247">
        <v>971</v>
      </c>
      <c r="E10" s="247">
        <v>5796</v>
      </c>
      <c r="F10" s="247">
        <v>897</v>
      </c>
      <c r="G10" s="247">
        <v>5799</v>
      </c>
      <c r="H10" s="247">
        <v>902</v>
      </c>
      <c r="I10" s="247">
        <v>5745</v>
      </c>
      <c r="J10" s="247">
        <v>945</v>
      </c>
      <c r="K10" s="247">
        <v>5535</v>
      </c>
      <c r="L10" s="364" t="s">
        <v>128</v>
      </c>
    </row>
    <row r="11" spans="1:12" ht="21" customHeight="1" thickBot="1" x14ac:dyDescent="0.25">
      <c r="A11" s="789" t="s">
        <v>67</v>
      </c>
      <c r="B11" s="268">
        <v>143</v>
      </c>
      <c r="C11" s="268">
        <v>845</v>
      </c>
      <c r="D11" s="268">
        <v>109</v>
      </c>
      <c r="E11" s="268">
        <v>778</v>
      </c>
      <c r="F11" s="268">
        <v>128</v>
      </c>
      <c r="G11" s="268">
        <v>955</v>
      </c>
      <c r="H11" s="268">
        <v>183</v>
      </c>
      <c r="I11" s="268">
        <v>1294</v>
      </c>
      <c r="J11" s="268">
        <v>165</v>
      </c>
      <c r="K11" s="268">
        <v>1168</v>
      </c>
      <c r="L11" s="790" t="s">
        <v>68</v>
      </c>
    </row>
    <row r="12" spans="1:12" ht="21" customHeight="1" thickBot="1" x14ac:dyDescent="0.25">
      <c r="A12" s="788" t="s">
        <v>69</v>
      </c>
      <c r="B12" s="247">
        <v>1334</v>
      </c>
      <c r="C12" s="247">
        <v>1615</v>
      </c>
      <c r="D12" s="247">
        <v>1460</v>
      </c>
      <c r="E12" s="247">
        <v>1770</v>
      </c>
      <c r="F12" s="247">
        <v>1666</v>
      </c>
      <c r="G12" s="247">
        <v>1937</v>
      </c>
      <c r="H12" s="247">
        <v>1804</v>
      </c>
      <c r="I12" s="247">
        <v>2135</v>
      </c>
      <c r="J12" s="247">
        <v>1829</v>
      </c>
      <c r="K12" s="247">
        <v>2441</v>
      </c>
      <c r="L12" s="787" t="s">
        <v>70</v>
      </c>
    </row>
    <row r="13" spans="1:12" ht="21" customHeight="1" thickBot="1" x14ac:dyDescent="0.25">
      <c r="A13" s="789" t="s">
        <v>71</v>
      </c>
      <c r="B13" s="268">
        <v>1274</v>
      </c>
      <c r="C13" s="268">
        <v>3269</v>
      </c>
      <c r="D13" s="268">
        <v>1232</v>
      </c>
      <c r="E13" s="268">
        <v>3423</v>
      </c>
      <c r="F13" s="268">
        <v>1204</v>
      </c>
      <c r="G13" s="268">
        <v>3363</v>
      </c>
      <c r="H13" s="268">
        <v>1174</v>
      </c>
      <c r="I13" s="268">
        <v>3254</v>
      </c>
      <c r="J13" s="268">
        <v>1121</v>
      </c>
      <c r="K13" s="268">
        <v>3264</v>
      </c>
      <c r="L13" s="790" t="s">
        <v>698</v>
      </c>
    </row>
    <row r="14" spans="1:12" ht="21" customHeight="1" thickBot="1" x14ac:dyDescent="0.25">
      <c r="A14" s="788" t="s">
        <v>129</v>
      </c>
      <c r="B14" s="247">
        <v>472</v>
      </c>
      <c r="C14" s="247">
        <v>1306</v>
      </c>
      <c r="D14" s="247">
        <v>481</v>
      </c>
      <c r="E14" s="247">
        <v>1431</v>
      </c>
      <c r="F14" s="247">
        <v>496</v>
      </c>
      <c r="G14" s="247">
        <v>1498</v>
      </c>
      <c r="H14" s="247">
        <v>462</v>
      </c>
      <c r="I14" s="247">
        <v>1376</v>
      </c>
      <c r="J14" s="247">
        <v>390</v>
      </c>
      <c r="K14" s="247">
        <v>1134</v>
      </c>
      <c r="L14" s="787" t="s">
        <v>130</v>
      </c>
    </row>
    <row r="15" spans="1:12" ht="21" customHeight="1" thickBot="1" x14ac:dyDescent="0.25">
      <c r="A15" s="789" t="s">
        <v>408</v>
      </c>
      <c r="B15" s="268">
        <v>0</v>
      </c>
      <c r="C15" s="268">
        <v>196</v>
      </c>
      <c r="D15" s="268">
        <v>0</v>
      </c>
      <c r="E15" s="268">
        <v>226</v>
      </c>
      <c r="F15" s="268">
        <v>23</v>
      </c>
      <c r="G15" s="268">
        <v>256</v>
      </c>
      <c r="H15" s="268">
        <v>33</v>
      </c>
      <c r="I15" s="268">
        <v>249</v>
      </c>
      <c r="J15" s="268">
        <v>47</v>
      </c>
      <c r="K15" s="268">
        <v>252</v>
      </c>
      <c r="L15" s="790" t="s">
        <v>548</v>
      </c>
    </row>
    <row r="16" spans="1:12" ht="21" customHeight="1" thickBot="1" x14ac:dyDescent="0.25">
      <c r="A16" s="788" t="s">
        <v>1000</v>
      </c>
      <c r="B16" s="247">
        <v>86</v>
      </c>
      <c r="C16" s="247">
        <v>215</v>
      </c>
      <c r="D16" s="247">
        <v>114</v>
      </c>
      <c r="E16" s="247">
        <v>279</v>
      </c>
      <c r="F16" s="247">
        <v>136</v>
      </c>
      <c r="G16" s="247">
        <v>318</v>
      </c>
      <c r="H16" s="247">
        <v>143</v>
      </c>
      <c r="I16" s="247">
        <v>342</v>
      </c>
      <c r="J16" s="247">
        <v>159</v>
      </c>
      <c r="K16" s="247">
        <v>361</v>
      </c>
      <c r="L16" s="787" t="s">
        <v>1001</v>
      </c>
    </row>
    <row r="17" spans="1:19" ht="21" customHeight="1" thickBot="1" x14ac:dyDescent="0.25">
      <c r="A17" s="789" t="s">
        <v>1002</v>
      </c>
      <c r="B17" s="268">
        <v>0</v>
      </c>
      <c r="C17" s="268">
        <v>503</v>
      </c>
      <c r="D17" s="268">
        <v>0</v>
      </c>
      <c r="E17" s="268">
        <v>505</v>
      </c>
      <c r="F17" s="268">
        <v>0</v>
      </c>
      <c r="G17" s="268">
        <v>567</v>
      </c>
      <c r="H17" s="268">
        <v>0</v>
      </c>
      <c r="I17" s="268">
        <v>588</v>
      </c>
      <c r="J17" s="268">
        <v>0</v>
      </c>
      <c r="K17" s="268">
        <v>623</v>
      </c>
      <c r="L17" s="790" t="s">
        <v>1003</v>
      </c>
    </row>
    <row r="18" spans="1:19" ht="21" customHeight="1" thickBot="1" x14ac:dyDescent="0.25">
      <c r="A18" s="788" t="s">
        <v>1004</v>
      </c>
      <c r="B18" s="247" t="s">
        <v>364</v>
      </c>
      <c r="C18" s="247" t="s">
        <v>364</v>
      </c>
      <c r="D18" s="247">
        <v>8</v>
      </c>
      <c r="E18" s="247">
        <v>25</v>
      </c>
      <c r="F18" s="247">
        <v>14</v>
      </c>
      <c r="G18" s="247">
        <v>45</v>
      </c>
      <c r="H18" s="247">
        <v>22</v>
      </c>
      <c r="I18" s="247">
        <v>76</v>
      </c>
      <c r="J18" s="247">
        <v>27</v>
      </c>
      <c r="K18" s="247">
        <v>88</v>
      </c>
      <c r="L18" s="787" t="s">
        <v>1226</v>
      </c>
    </row>
    <row r="19" spans="1:19" ht="21" customHeight="1" thickBot="1" x14ac:dyDescent="0.25">
      <c r="A19" s="789" t="s">
        <v>127</v>
      </c>
      <c r="B19" s="268">
        <v>66</v>
      </c>
      <c r="C19" s="268">
        <v>186</v>
      </c>
      <c r="D19" s="268">
        <v>49</v>
      </c>
      <c r="E19" s="268">
        <v>117</v>
      </c>
      <c r="F19" s="268">
        <v>343</v>
      </c>
      <c r="G19" s="268">
        <v>109</v>
      </c>
      <c r="H19" s="268">
        <v>738</v>
      </c>
      <c r="I19" s="268">
        <v>17</v>
      </c>
      <c r="J19" s="268">
        <v>351</v>
      </c>
      <c r="K19" s="268">
        <v>19</v>
      </c>
      <c r="L19" s="790" t="s">
        <v>126</v>
      </c>
    </row>
    <row r="20" spans="1:19" ht="21" customHeight="1" thickBot="1" x14ac:dyDescent="0.25">
      <c r="A20" s="788" t="s">
        <v>1342</v>
      </c>
      <c r="B20" s="247" t="s">
        <v>364</v>
      </c>
      <c r="C20" s="247" t="s">
        <v>364</v>
      </c>
      <c r="D20" s="247" t="s">
        <v>364</v>
      </c>
      <c r="E20" s="247" t="s">
        <v>364</v>
      </c>
      <c r="F20" s="247" t="s">
        <v>364</v>
      </c>
      <c r="G20" s="247" t="s">
        <v>364</v>
      </c>
      <c r="H20" s="247" t="s">
        <v>364</v>
      </c>
      <c r="I20" s="247" t="s">
        <v>364</v>
      </c>
      <c r="J20" s="247">
        <v>6</v>
      </c>
      <c r="K20" s="247">
        <v>50</v>
      </c>
      <c r="L20" s="826" t="s">
        <v>1488</v>
      </c>
    </row>
    <row r="21" spans="1:19" ht="27" customHeight="1" thickBot="1" x14ac:dyDescent="0.25">
      <c r="A21" s="789" t="s">
        <v>1005</v>
      </c>
      <c r="B21" s="268">
        <v>477</v>
      </c>
      <c r="C21" s="268">
        <v>751</v>
      </c>
      <c r="D21" s="268">
        <v>478</v>
      </c>
      <c r="E21" s="268">
        <v>814</v>
      </c>
      <c r="F21" s="268">
        <v>541</v>
      </c>
      <c r="G21" s="268">
        <v>801</v>
      </c>
      <c r="H21" s="268">
        <v>562</v>
      </c>
      <c r="I21" s="268">
        <v>864</v>
      </c>
      <c r="J21" s="268">
        <v>521</v>
      </c>
      <c r="K21" s="268">
        <v>891</v>
      </c>
      <c r="L21" s="790" t="s">
        <v>1227</v>
      </c>
    </row>
    <row r="22" spans="1:19" ht="24.95" customHeight="1" thickBot="1" x14ac:dyDescent="0.25">
      <c r="A22" s="788" t="s">
        <v>623</v>
      </c>
      <c r="B22" s="247">
        <v>1331</v>
      </c>
      <c r="C22" s="247">
        <v>3789</v>
      </c>
      <c r="D22" s="247">
        <v>1327</v>
      </c>
      <c r="E22" s="247">
        <v>3717</v>
      </c>
      <c r="F22" s="247">
        <v>1475</v>
      </c>
      <c r="G22" s="247">
        <v>3783</v>
      </c>
      <c r="H22" s="247">
        <v>1548</v>
      </c>
      <c r="I22" s="247">
        <v>3641</v>
      </c>
      <c r="J22" s="247">
        <v>1669</v>
      </c>
      <c r="K22" s="247">
        <v>3868</v>
      </c>
      <c r="L22" s="787" t="s">
        <v>858</v>
      </c>
    </row>
    <row r="23" spans="1:19" ht="28.5" customHeight="1" thickBot="1" x14ac:dyDescent="0.25">
      <c r="A23" s="789" t="s">
        <v>866</v>
      </c>
      <c r="B23" s="268">
        <v>141</v>
      </c>
      <c r="C23" s="268">
        <v>2</v>
      </c>
      <c r="D23" s="268">
        <v>157</v>
      </c>
      <c r="E23" s="268">
        <v>13</v>
      </c>
      <c r="F23" s="268">
        <v>147</v>
      </c>
      <c r="G23" s="268">
        <v>15</v>
      </c>
      <c r="H23" s="268">
        <v>147</v>
      </c>
      <c r="I23" s="268">
        <v>14</v>
      </c>
      <c r="J23" s="268">
        <v>114</v>
      </c>
      <c r="K23" s="268">
        <v>25</v>
      </c>
      <c r="L23" s="790" t="s">
        <v>799</v>
      </c>
      <c r="S23" s="12">
        <v>23929</v>
      </c>
    </row>
    <row r="24" spans="1:19" ht="21" customHeight="1" thickBot="1" x14ac:dyDescent="0.25">
      <c r="A24" s="788" t="s">
        <v>1063</v>
      </c>
      <c r="B24" s="247" t="s">
        <v>364</v>
      </c>
      <c r="C24" s="247" t="s">
        <v>364</v>
      </c>
      <c r="D24" s="247" t="s">
        <v>364</v>
      </c>
      <c r="E24" s="247" t="s">
        <v>364</v>
      </c>
      <c r="F24" s="247">
        <v>359</v>
      </c>
      <c r="G24" s="247">
        <v>60</v>
      </c>
      <c r="H24" s="247">
        <v>216</v>
      </c>
      <c r="I24" s="247">
        <v>38</v>
      </c>
      <c r="J24" s="247">
        <v>218</v>
      </c>
      <c r="K24" s="247">
        <v>46</v>
      </c>
      <c r="L24" s="787" t="s">
        <v>1064</v>
      </c>
    </row>
    <row r="25" spans="1:19" ht="28.5" customHeight="1" thickBot="1" x14ac:dyDescent="0.25">
      <c r="A25" s="789" t="s">
        <v>1071</v>
      </c>
      <c r="B25" s="268" t="s">
        <v>364</v>
      </c>
      <c r="C25" s="268" t="s">
        <v>364</v>
      </c>
      <c r="D25" s="268" t="s">
        <v>364</v>
      </c>
      <c r="E25" s="268" t="s">
        <v>364</v>
      </c>
      <c r="F25" s="268">
        <v>2317</v>
      </c>
      <c r="G25" s="268">
        <v>2097</v>
      </c>
      <c r="H25" s="268">
        <v>3055</v>
      </c>
      <c r="I25" s="268">
        <v>2776</v>
      </c>
      <c r="J25" s="268">
        <v>3644</v>
      </c>
      <c r="K25" s="268">
        <v>3389</v>
      </c>
      <c r="L25" s="790" t="s">
        <v>1065</v>
      </c>
    </row>
    <row r="26" spans="1:19" ht="28.5" customHeight="1" thickBot="1" x14ac:dyDescent="0.25">
      <c r="A26" s="788" t="s">
        <v>1006</v>
      </c>
      <c r="B26" s="247" t="s">
        <v>364</v>
      </c>
      <c r="C26" s="247" t="s">
        <v>364</v>
      </c>
      <c r="D26" s="247">
        <v>37</v>
      </c>
      <c r="E26" s="247">
        <v>40</v>
      </c>
      <c r="F26" s="247">
        <v>48</v>
      </c>
      <c r="G26" s="247">
        <v>25</v>
      </c>
      <c r="H26" s="247" t="s">
        <v>364</v>
      </c>
      <c r="I26" s="247" t="s">
        <v>364</v>
      </c>
      <c r="J26" s="247" t="s">
        <v>364</v>
      </c>
      <c r="K26" s="247" t="s">
        <v>364</v>
      </c>
      <c r="L26" s="787" t="s">
        <v>1229</v>
      </c>
      <c r="S26" s="12">
        <v>10326</v>
      </c>
    </row>
    <row r="27" spans="1:19" ht="37.5" customHeight="1" x14ac:dyDescent="0.2">
      <c r="A27" s="838" t="s">
        <v>1489</v>
      </c>
      <c r="B27" s="660" t="s">
        <v>364</v>
      </c>
      <c r="C27" s="660" t="s">
        <v>364</v>
      </c>
      <c r="D27" s="660">
        <v>15</v>
      </c>
      <c r="E27" s="660">
        <v>10</v>
      </c>
      <c r="F27" s="660" t="s">
        <v>364</v>
      </c>
      <c r="G27" s="660" t="s">
        <v>364</v>
      </c>
      <c r="H27" s="660" t="s">
        <v>364</v>
      </c>
      <c r="I27" s="660" t="s">
        <v>364</v>
      </c>
      <c r="J27" s="660" t="s">
        <v>364</v>
      </c>
      <c r="K27" s="660" t="s">
        <v>364</v>
      </c>
      <c r="L27" s="839" t="s">
        <v>1228</v>
      </c>
    </row>
    <row r="28" spans="1:19" ht="24.95" customHeight="1" x14ac:dyDescent="0.2">
      <c r="A28" s="846" t="s">
        <v>27</v>
      </c>
      <c r="B28" s="297">
        <f t="shared" ref="B28:C28" si="0">SUM(B9:B27)</f>
        <v>6461</v>
      </c>
      <c r="C28" s="297">
        <f t="shared" si="0"/>
        <v>20276</v>
      </c>
      <c r="D28" s="297">
        <f>SUM(D9:D27)</f>
        <v>6576</v>
      </c>
      <c r="E28" s="297">
        <f>SUM(E9:E27)</f>
        <v>21201</v>
      </c>
      <c r="F28" s="297">
        <f t="shared" ref="F28" si="1">SUM(F9:F27)</f>
        <v>10025</v>
      </c>
      <c r="G28" s="297">
        <f>SUM(G9:G27)</f>
        <v>24230</v>
      </c>
      <c r="H28" s="297">
        <f t="shared" ref="H28:J28" si="2">SUM(H9:H27)</f>
        <v>11243</v>
      </c>
      <c r="I28" s="297">
        <f>SUM(I9:I27)</f>
        <v>25180</v>
      </c>
      <c r="J28" s="297">
        <f t="shared" si="2"/>
        <v>11542</v>
      </c>
      <c r="K28" s="297">
        <f>SUM(K9:K27)</f>
        <v>26018</v>
      </c>
      <c r="L28" s="869" t="s">
        <v>8</v>
      </c>
    </row>
    <row r="29" spans="1:19" ht="15" customHeight="1" x14ac:dyDescent="0.2">
      <c r="A29" s="1222" t="s">
        <v>1050</v>
      </c>
      <c r="B29" s="1222"/>
      <c r="C29" s="1222"/>
      <c r="D29" s="1222"/>
      <c r="H29" s="1221" t="s">
        <v>1323</v>
      </c>
      <c r="I29" s="1221"/>
      <c r="J29" s="1221"/>
      <c r="K29" s="1221"/>
      <c r="L29" s="1221"/>
    </row>
    <row r="30" spans="1:19" ht="24.75" customHeight="1" x14ac:dyDescent="0.2">
      <c r="A30" s="1223" t="s">
        <v>1490</v>
      </c>
      <c r="B30" s="1223"/>
      <c r="C30" s="1223"/>
      <c r="D30" s="1223"/>
      <c r="E30" s="1224" t="s">
        <v>1106</v>
      </c>
      <c r="F30" s="1224"/>
      <c r="G30" s="1224"/>
      <c r="H30" s="1224"/>
      <c r="I30" s="1224"/>
      <c r="J30" s="1224"/>
      <c r="K30" s="1224"/>
      <c r="L30" s="1224"/>
    </row>
    <row r="34" spans="10:11" x14ac:dyDescent="0.2">
      <c r="J34" s="213"/>
      <c r="K34" s="213"/>
    </row>
  </sheetData>
  <mergeCells count="15">
    <mergeCell ref="H29:L29"/>
    <mergeCell ref="A29:D29"/>
    <mergeCell ref="A30:D30"/>
    <mergeCell ref="E30:L30"/>
    <mergeCell ref="A1:L1"/>
    <mergeCell ref="A3:L3"/>
    <mergeCell ref="J6:K6"/>
    <mergeCell ref="A6:A8"/>
    <mergeCell ref="A2:L2"/>
    <mergeCell ref="A4:L4"/>
    <mergeCell ref="L6:L8"/>
    <mergeCell ref="H6:I6"/>
    <mergeCell ref="B6:C6"/>
    <mergeCell ref="D6:E6"/>
    <mergeCell ref="F6:G6"/>
  </mergeCells>
  <phoneticPr fontId="19" type="noConversion"/>
  <printOptions horizontalCentered="1"/>
  <pageMargins left="0" right="0" top="0.74803149606299213" bottom="0" header="0" footer="0"/>
  <pageSetup paperSize="9" scale="7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50"/>
  <sheetViews>
    <sheetView showGridLines="0" rightToLeft="1" view="pageBreakPreview" topLeftCell="A14" zoomScaleNormal="100" zoomScaleSheetLayoutView="100" workbookViewId="0">
      <selection activeCell="P24" sqref="P24"/>
    </sheetView>
  </sheetViews>
  <sheetFormatPr defaultColWidth="9.140625" defaultRowHeight="12.75" x14ac:dyDescent="0.2"/>
  <cols>
    <col min="1" max="1" width="13.28515625" style="12" customWidth="1"/>
    <col min="2" max="2" width="19.140625" style="12" customWidth="1"/>
    <col min="3" max="5" width="12.85546875" style="12" customWidth="1"/>
    <col min="6" max="6" width="19.42578125" style="12" customWidth="1"/>
    <col min="7" max="7" width="16.42578125" style="2" customWidth="1"/>
    <col min="8" max="16384" width="9.140625" style="12"/>
  </cols>
  <sheetData>
    <row r="1" spans="1:7" ht="23.25" x14ac:dyDescent="0.2">
      <c r="A1" s="899" t="s">
        <v>699</v>
      </c>
      <c r="B1" s="899"/>
      <c r="C1" s="899"/>
      <c r="D1" s="899"/>
      <c r="E1" s="899"/>
      <c r="F1" s="899"/>
      <c r="G1" s="899"/>
    </row>
    <row r="2" spans="1:7" s="26" customFormat="1" ht="20.100000000000001" customHeight="1" x14ac:dyDescent="0.2">
      <c r="A2" s="902" t="s">
        <v>1334</v>
      </c>
      <c r="B2" s="902"/>
      <c r="C2" s="902"/>
      <c r="D2" s="902"/>
      <c r="E2" s="902"/>
      <c r="F2" s="902"/>
      <c r="G2" s="902"/>
    </row>
    <row r="3" spans="1:7" ht="37.5" customHeight="1" x14ac:dyDescent="0.2">
      <c r="A3" s="887" t="s">
        <v>700</v>
      </c>
      <c r="B3" s="887"/>
      <c r="C3" s="887"/>
      <c r="D3" s="887"/>
      <c r="E3" s="887"/>
      <c r="F3" s="887"/>
      <c r="G3" s="887"/>
    </row>
    <row r="4" spans="1:7" ht="20.100000000000001" customHeight="1" x14ac:dyDescent="0.2">
      <c r="A4" s="888" t="s">
        <v>1331</v>
      </c>
      <c r="B4" s="888"/>
      <c r="C4" s="888"/>
      <c r="D4" s="888"/>
      <c r="E4" s="888"/>
      <c r="F4" s="888"/>
      <c r="G4" s="888"/>
    </row>
    <row r="5" spans="1:7" ht="20.100000000000001" customHeight="1" x14ac:dyDescent="0.2">
      <c r="A5" s="10" t="s">
        <v>496</v>
      </c>
      <c r="B5" s="10"/>
      <c r="C5" s="13"/>
      <c r="D5" s="13"/>
      <c r="E5" s="13"/>
      <c r="F5" s="13"/>
      <c r="G5" s="24" t="s">
        <v>497</v>
      </c>
    </row>
    <row r="6" spans="1:7" ht="14.25" customHeight="1" thickBot="1" x14ac:dyDescent="0.25">
      <c r="A6" s="890" t="s">
        <v>1188</v>
      </c>
      <c r="B6" s="890"/>
      <c r="C6" s="1133" t="s">
        <v>549</v>
      </c>
      <c r="D6" s="1133" t="s">
        <v>550</v>
      </c>
      <c r="E6" s="1133" t="s">
        <v>339</v>
      </c>
      <c r="F6" s="900" t="s">
        <v>1059</v>
      </c>
      <c r="G6" s="900"/>
    </row>
    <row r="7" spans="1:7" s="163" customFormat="1" ht="14.25" customHeight="1" thickBot="1" x14ac:dyDescent="0.25">
      <c r="A7" s="1088"/>
      <c r="B7" s="1088"/>
      <c r="C7" s="1138"/>
      <c r="D7" s="1138"/>
      <c r="E7" s="1138"/>
      <c r="F7" s="1096"/>
      <c r="G7" s="1096"/>
    </row>
    <row r="8" spans="1:7" s="163" customFormat="1" ht="14.25" customHeight="1" x14ac:dyDescent="0.2">
      <c r="A8" s="891"/>
      <c r="B8" s="891"/>
      <c r="C8" s="1134"/>
      <c r="D8" s="1134"/>
      <c r="E8" s="1134"/>
      <c r="F8" s="901"/>
      <c r="G8" s="901"/>
    </row>
    <row r="9" spans="1:7" ht="18" customHeight="1" thickBot="1" x14ac:dyDescent="0.25">
      <c r="A9" s="895" t="s">
        <v>285</v>
      </c>
      <c r="B9" s="334" t="s">
        <v>49</v>
      </c>
      <c r="C9" s="268">
        <v>5767</v>
      </c>
      <c r="D9" s="268">
        <v>17690</v>
      </c>
      <c r="E9" s="348">
        <f t="shared" ref="E9:E14" si="0">SUM(C9+D9)</f>
        <v>23457</v>
      </c>
      <c r="F9" s="354" t="s">
        <v>50</v>
      </c>
      <c r="G9" s="1226" t="s">
        <v>456</v>
      </c>
    </row>
    <row r="10" spans="1:7" ht="18" customHeight="1" thickBot="1" x14ac:dyDescent="0.25">
      <c r="A10" s="889"/>
      <c r="B10" s="326" t="s">
        <v>920</v>
      </c>
      <c r="C10" s="247">
        <v>16</v>
      </c>
      <c r="D10" s="247">
        <v>87</v>
      </c>
      <c r="E10" s="342">
        <f t="shared" si="0"/>
        <v>103</v>
      </c>
      <c r="F10" s="364" t="s">
        <v>57</v>
      </c>
      <c r="G10" s="1227"/>
    </row>
    <row r="11" spans="1:7" ht="18" customHeight="1" thickBot="1" x14ac:dyDescent="0.25">
      <c r="A11" s="889"/>
      <c r="B11" s="324" t="s">
        <v>51</v>
      </c>
      <c r="C11" s="249">
        <v>78</v>
      </c>
      <c r="D11" s="249">
        <v>168</v>
      </c>
      <c r="E11" s="341">
        <f t="shared" si="0"/>
        <v>246</v>
      </c>
      <c r="F11" s="353" t="s">
        <v>52</v>
      </c>
      <c r="G11" s="1227"/>
    </row>
    <row r="12" spans="1:7" ht="18" customHeight="1" thickBot="1" x14ac:dyDescent="0.25">
      <c r="A12" s="889"/>
      <c r="B12" s="326" t="s">
        <v>72</v>
      </c>
      <c r="C12" s="247">
        <v>22</v>
      </c>
      <c r="D12" s="247">
        <v>60</v>
      </c>
      <c r="E12" s="342">
        <f t="shared" si="0"/>
        <v>82</v>
      </c>
      <c r="F12" s="364" t="s">
        <v>73</v>
      </c>
      <c r="G12" s="1227"/>
    </row>
    <row r="13" spans="1:7" ht="18" customHeight="1" thickBot="1" x14ac:dyDescent="0.25">
      <c r="A13" s="889"/>
      <c r="B13" s="324" t="s">
        <v>53</v>
      </c>
      <c r="C13" s="249">
        <v>147</v>
      </c>
      <c r="D13" s="249">
        <v>595</v>
      </c>
      <c r="E13" s="341">
        <f t="shared" si="0"/>
        <v>742</v>
      </c>
      <c r="F13" s="353" t="s">
        <v>54</v>
      </c>
      <c r="G13" s="1227"/>
    </row>
    <row r="14" spans="1:7" ht="18" customHeight="1" thickBot="1" x14ac:dyDescent="0.25">
      <c r="A14" s="889"/>
      <c r="B14" s="330" t="s">
        <v>55</v>
      </c>
      <c r="C14" s="270">
        <v>59</v>
      </c>
      <c r="D14" s="270">
        <v>124</v>
      </c>
      <c r="E14" s="343">
        <f t="shared" si="0"/>
        <v>183</v>
      </c>
      <c r="F14" s="365" t="s">
        <v>56</v>
      </c>
      <c r="G14" s="1227"/>
    </row>
    <row r="15" spans="1:7" ht="18" customHeight="1" x14ac:dyDescent="0.2">
      <c r="A15" s="1167"/>
      <c r="B15" s="522" t="s">
        <v>7</v>
      </c>
      <c r="C15" s="523">
        <f>SUM(C9:C14)</f>
        <v>6089</v>
      </c>
      <c r="D15" s="523">
        <f t="shared" ref="D15:E15" si="1">SUM(D9:D14)</f>
        <v>18724</v>
      </c>
      <c r="E15" s="523">
        <f t="shared" si="1"/>
        <v>24813</v>
      </c>
      <c r="F15" s="524" t="s">
        <v>8</v>
      </c>
      <c r="G15" s="1228"/>
    </row>
    <row r="16" spans="1:7" ht="18" customHeight="1" thickBot="1" x14ac:dyDescent="0.25">
      <c r="A16" s="1232" t="s">
        <v>286</v>
      </c>
      <c r="B16" s="525" t="s">
        <v>74</v>
      </c>
      <c r="C16" s="512">
        <v>92</v>
      </c>
      <c r="D16" s="512">
        <v>143</v>
      </c>
      <c r="E16" s="250">
        <f>SUM(C16:D16)</f>
        <v>235</v>
      </c>
      <c r="F16" s="526" t="s">
        <v>75</v>
      </c>
      <c r="G16" s="1229" t="s">
        <v>553</v>
      </c>
    </row>
    <row r="17" spans="1:11" ht="18" customHeight="1" thickBot="1" x14ac:dyDescent="0.25">
      <c r="A17" s="1233"/>
      <c r="B17" s="324" t="s">
        <v>58</v>
      </c>
      <c r="C17" s="249">
        <v>447</v>
      </c>
      <c r="D17" s="249">
        <v>934</v>
      </c>
      <c r="E17" s="278">
        <f t="shared" ref="E17:E29" si="2">SUM(C17:D17)</f>
        <v>1381</v>
      </c>
      <c r="F17" s="353" t="s">
        <v>59</v>
      </c>
      <c r="G17" s="1230"/>
    </row>
    <row r="18" spans="1:11" ht="18" customHeight="1" thickBot="1" x14ac:dyDescent="0.25">
      <c r="A18" s="1233"/>
      <c r="B18" s="326" t="s">
        <v>60</v>
      </c>
      <c r="C18" s="247">
        <v>422</v>
      </c>
      <c r="D18" s="247">
        <v>612</v>
      </c>
      <c r="E18" s="248">
        <f t="shared" si="2"/>
        <v>1034</v>
      </c>
      <c r="F18" s="364" t="s">
        <v>61</v>
      </c>
      <c r="G18" s="1230"/>
    </row>
    <row r="19" spans="1:11" ht="18" customHeight="1" thickBot="1" x14ac:dyDescent="0.25">
      <c r="A19" s="1233"/>
      <c r="B19" s="830" t="s">
        <v>62</v>
      </c>
      <c r="C19" s="249">
        <v>544</v>
      </c>
      <c r="D19" s="249">
        <v>745</v>
      </c>
      <c r="E19" s="278">
        <f t="shared" si="2"/>
        <v>1289</v>
      </c>
      <c r="F19" s="834" t="s">
        <v>63</v>
      </c>
      <c r="G19" s="1230"/>
    </row>
    <row r="20" spans="1:11" ht="18" customHeight="1" thickBot="1" x14ac:dyDescent="0.25">
      <c r="A20" s="1233"/>
      <c r="B20" s="828" t="s">
        <v>80</v>
      </c>
      <c r="C20" s="247">
        <v>781</v>
      </c>
      <c r="D20" s="247">
        <v>727</v>
      </c>
      <c r="E20" s="248">
        <f t="shared" si="2"/>
        <v>1508</v>
      </c>
      <c r="F20" s="826" t="s">
        <v>81</v>
      </c>
      <c r="G20" s="1230"/>
    </row>
    <row r="21" spans="1:11" ht="18" customHeight="1" thickBot="1" x14ac:dyDescent="0.25">
      <c r="A21" s="1233"/>
      <c r="B21" s="830" t="s">
        <v>76</v>
      </c>
      <c r="C21" s="249">
        <v>360</v>
      </c>
      <c r="D21" s="249">
        <v>539</v>
      </c>
      <c r="E21" s="278">
        <f t="shared" si="2"/>
        <v>899</v>
      </c>
      <c r="F21" s="834" t="s">
        <v>77</v>
      </c>
      <c r="G21" s="1230"/>
    </row>
    <row r="22" spans="1:11" ht="18" customHeight="1" thickBot="1" x14ac:dyDescent="0.25">
      <c r="A22" s="1233"/>
      <c r="B22" s="828" t="s">
        <v>78</v>
      </c>
      <c r="C22" s="247">
        <v>63</v>
      </c>
      <c r="D22" s="247">
        <v>70</v>
      </c>
      <c r="E22" s="248">
        <f t="shared" si="2"/>
        <v>133</v>
      </c>
      <c r="F22" s="826" t="s">
        <v>79</v>
      </c>
      <c r="G22" s="1230"/>
    </row>
    <row r="23" spans="1:11" ht="18" customHeight="1" thickBot="1" x14ac:dyDescent="0.25">
      <c r="A23" s="1233"/>
      <c r="B23" s="830" t="s">
        <v>82</v>
      </c>
      <c r="C23" s="249">
        <v>444</v>
      </c>
      <c r="D23" s="249">
        <v>661</v>
      </c>
      <c r="E23" s="278">
        <f t="shared" si="2"/>
        <v>1105</v>
      </c>
      <c r="F23" s="834" t="s">
        <v>83</v>
      </c>
      <c r="G23" s="1230"/>
    </row>
    <row r="24" spans="1:11" ht="18" customHeight="1" thickBot="1" x14ac:dyDescent="0.25">
      <c r="A24" s="1233"/>
      <c r="B24" s="828" t="s">
        <v>279</v>
      </c>
      <c r="C24" s="247">
        <v>59</v>
      </c>
      <c r="D24" s="247">
        <v>149</v>
      </c>
      <c r="E24" s="248">
        <f t="shared" si="2"/>
        <v>208</v>
      </c>
      <c r="F24" s="826" t="s">
        <v>64</v>
      </c>
      <c r="G24" s="1230"/>
    </row>
    <row r="25" spans="1:11" ht="18" customHeight="1" thickBot="1" x14ac:dyDescent="0.25">
      <c r="A25" s="1233"/>
      <c r="B25" s="830" t="s">
        <v>280</v>
      </c>
      <c r="C25" s="249">
        <v>86</v>
      </c>
      <c r="D25" s="249">
        <v>88</v>
      </c>
      <c r="E25" s="278">
        <f t="shared" si="2"/>
        <v>174</v>
      </c>
      <c r="F25" s="834" t="s">
        <v>281</v>
      </c>
      <c r="G25" s="1230"/>
    </row>
    <row r="26" spans="1:11" ht="18" customHeight="1" thickBot="1" x14ac:dyDescent="0.25">
      <c r="A26" s="1233"/>
      <c r="B26" s="828" t="s">
        <v>85</v>
      </c>
      <c r="C26" s="247">
        <v>57</v>
      </c>
      <c r="D26" s="247">
        <v>85</v>
      </c>
      <c r="E26" s="248">
        <f t="shared" si="2"/>
        <v>142</v>
      </c>
      <c r="F26" s="826" t="s">
        <v>86</v>
      </c>
      <c r="G26" s="1230"/>
    </row>
    <row r="27" spans="1:11" ht="18" customHeight="1" thickBot="1" x14ac:dyDescent="0.25">
      <c r="A27" s="1233"/>
      <c r="B27" s="830" t="s">
        <v>1345</v>
      </c>
      <c r="C27" s="249">
        <v>38</v>
      </c>
      <c r="D27" s="249">
        <v>50</v>
      </c>
      <c r="E27" s="278">
        <f t="shared" si="2"/>
        <v>88</v>
      </c>
      <c r="F27" s="834" t="s">
        <v>1346</v>
      </c>
      <c r="G27" s="1230"/>
      <c r="K27" s="12">
        <v>40</v>
      </c>
    </row>
    <row r="28" spans="1:11" ht="18" customHeight="1" thickBot="1" x14ac:dyDescent="0.25">
      <c r="A28" s="1233"/>
      <c r="B28" s="828" t="s">
        <v>84</v>
      </c>
      <c r="C28" s="247">
        <v>46</v>
      </c>
      <c r="D28" s="247">
        <v>31</v>
      </c>
      <c r="E28" s="248">
        <f t="shared" si="2"/>
        <v>77</v>
      </c>
      <c r="F28" s="826" t="s">
        <v>282</v>
      </c>
      <c r="G28" s="1230"/>
    </row>
    <row r="29" spans="1:11" ht="18" customHeight="1" thickBot="1" x14ac:dyDescent="0.25">
      <c r="A29" s="1233"/>
      <c r="B29" s="831" t="s">
        <v>900</v>
      </c>
      <c r="C29" s="304">
        <v>28</v>
      </c>
      <c r="D29" s="304">
        <v>42</v>
      </c>
      <c r="E29" s="298">
        <f t="shared" si="2"/>
        <v>70</v>
      </c>
      <c r="F29" s="835" t="s">
        <v>551</v>
      </c>
      <c r="G29" s="1230"/>
    </row>
    <row r="30" spans="1:11" ht="18" customHeight="1" x14ac:dyDescent="0.2">
      <c r="A30" s="1234"/>
      <c r="B30" s="305" t="s">
        <v>7</v>
      </c>
      <c r="C30" s="297">
        <f>SUM(C16:C29)</f>
        <v>3467</v>
      </c>
      <c r="D30" s="297">
        <f t="shared" ref="D30:E30" si="3">SUM(D16:D29)</f>
        <v>4876</v>
      </c>
      <c r="E30" s="297">
        <f t="shared" si="3"/>
        <v>8343</v>
      </c>
      <c r="F30" s="306" t="s">
        <v>8</v>
      </c>
      <c r="G30" s="1231"/>
    </row>
    <row r="31" spans="1:11" ht="18" customHeight="1" thickBot="1" x14ac:dyDescent="0.25">
      <c r="A31" s="1235" t="s">
        <v>287</v>
      </c>
      <c r="B31" s="832" t="s">
        <v>190</v>
      </c>
      <c r="C31" s="268">
        <v>46</v>
      </c>
      <c r="D31" s="268">
        <v>74</v>
      </c>
      <c r="E31" s="303">
        <f>SUM(C31:D31)</f>
        <v>120</v>
      </c>
      <c r="F31" s="833" t="s">
        <v>189</v>
      </c>
      <c r="G31" s="1226" t="s">
        <v>552</v>
      </c>
    </row>
    <row r="32" spans="1:11" ht="18" customHeight="1" thickBot="1" x14ac:dyDescent="0.25">
      <c r="A32" s="1236"/>
      <c r="B32" s="828" t="s">
        <v>188</v>
      </c>
      <c r="C32" s="247">
        <v>9</v>
      </c>
      <c r="D32" s="247">
        <v>25</v>
      </c>
      <c r="E32" s="248">
        <f t="shared" ref="E32:E38" si="4">SUM(C32:D32)</f>
        <v>34</v>
      </c>
      <c r="F32" s="826" t="s">
        <v>187</v>
      </c>
      <c r="G32" s="1227"/>
    </row>
    <row r="33" spans="1:8" ht="18" customHeight="1" thickBot="1" x14ac:dyDescent="0.25">
      <c r="A33" s="1236"/>
      <c r="B33" s="830" t="s">
        <v>241</v>
      </c>
      <c r="C33" s="249">
        <v>39</v>
      </c>
      <c r="D33" s="249">
        <v>60</v>
      </c>
      <c r="E33" s="278">
        <f t="shared" si="4"/>
        <v>99</v>
      </c>
      <c r="F33" s="834" t="s">
        <v>240</v>
      </c>
      <c r="G33" s="1227"/>
    </row>
    <row r="34" spans="1:8" ht="18" customHeight="1" thickBot="1" x14ac:dyDescent="0.25">
      <c r="A34" s="1236"/>
      <c r="B34" s="828" t="s">
        <v>184</v>
      </c>
      <c r="C34" s="247">
        <v>223</v>
      </c>
      <c r="D34" s="247">
        <v>346</v>
      </c>
      <c r="E34" s="248">
        <f t="shared" si="4"/>
        <v>569</v>
      </c>
      <c r="F34" s="826" t="s">
        <v>183</v>
      </c>
      <c r="G34" s="1227"/>
    </row>
    <row r="35" spans="1:8" ht="18" customHeight="1" thickBot="1" x14ac:dyDescent="0.25">
      <c r="A35" s="1236"/>
      <c r="B35" s="830" t="s">
        <v>182</v>
      </c>
      <c r="C35" s="249">
        <v>428</v>
      </c>
      <c r="D35" s="249">
        <v>554</v>
      </c>
      <c r="E35" s="278">
        <f t="shared" si="4"/>
        <v>982</v>
      </c>
      <c r="F35" s="834" t="s">
        <v>181</v>
      </c>
      <c r="G35" s="1227"/>
    </row>
    <row r="36" spans="1:8" ht="18" customHeight="1" thickBot="1" x14ac:dyDescent="0.25">
      <c r="A36" s="1236"/>
      <c r="B36" s="828" t="s">
        <v>283</v>
      </c>
      <c r="C36" s="247">
        <v>417</v>
      </c>
      <c r="D36" s="247">
        <v>540</v>
      </c>
      <c r="E36" s="248">
        <f t="shared" si="4"/>
        <v>957</v>
      </c>
      <c r="F36" s="826" t="s">
        <v>180</v>
      </c>
      <c r="G36" s="1227"/>
    </row>
    <row r="37" spans="1:8" ht="18" customHeight="1" thickBot="1" x14ac:dyDescent="0.25">
      <c r="A37" s="1236"/>
      <c r="B37" s="830" t="s">
        <v>1343</v>
      </c>
      <c r="C37" s="249">
        <v>196</v>
      </c>
      <c r="D37" s="249">
        <v>186</v>
      </c>
      <c r="E37" s="278">
        <f t="shared" si="4"/>
        <v>382</v>
      </c>
      <c r="F37" s="834" t="s">
        <v>1344</v>
      </c>
      <c r="G37" s="1227"/>
    </row>
    <row r="38" spans="1:8" ht="18" customHeight="1" thickBot="1" x14ac:dyDescent="0.25">
      <c r="A38" s="1236"/>
      <c r="B38" s="829" t="s">
        <v>179</v>
      </c>
      <c r="C38" s="270">
        <v>628</v>
      </c>
      <c r="D38" s="270">
        <v>633</v>
      </c>
      <c r="E38" s="293">
        <f t="shared" si="4"/>
        <v>1261</v>
      </c>
      <c r="F38" s="827" t="s">
        <v>178</v>
      </c>
      <c r="G38" s="1227"/>
    </row>
    <row r="39" spans="1:8" ht="18" customHeight="1" x14ac:dyDescent="0.2">
      <c r="A39" s="1237"/>
      <c r="B39" s="369" t="s">
        <v>7</v>
      </c>
      <c r="C39" s="840">
        <f>SUM(C31:C38)</f>
        <v>1986</v>
      </c>
      <c r="D39" s="840">
        <f t="shared" ref="D39:E39" si="5">SUM(D31:D38)</f>
        <v>2418</v>
      </c>
      <c r="E39" s="296">
        <f t="shared" si="5"/>
        <v>4404</v>
      </c>
      <c r="F39" s="366" t="s">
        <v>8</v>
      </c>
      <c r="G39" s="1228"/>
    </row>
    <row r="40" spans="1:8" ht="24.75" customHeight="1" x14ac:dyDescent="0.2">
      <c r="A40" s="1178" t="s">
        <v>26</v>
      </c>
      <c r="B40" s="1184"/>
      <c r="C40" s="368">
        <f>C15+C30+C39</f>
        <v>11542</v>
      </c>
      <c r="D40" s="368">
        <f>D15+D30+D39</f>
        <v>26018</v>
      </c>
      <c r="E40" s="368">
        <f>E15+E30+E39</f>
        <v>37560</v>
      </c>
      <c r="F40" s="1185" t="s">
        <v>14</v>
      </c>
      <c r="G40" s="1186"/>
      <c r="H40" s="648"/>
    </row>
    <row r="41" spans="1:8" ht="42.75" customHeight="1" x14ac:dyDescent="0.2">
      <c r="A41" s="1238" t="s">
        <v>1491</v>
      </c>
      <c r="B41" s="1238"/>
      <c r="C41" s="178"/>
      <c r="D41" s="1225" t="s">
        <v>1154</v>
      </c>
      <c r="E41" s="1225"/>
      <c r="F41" s="1225"/>
      <c r="G41" s="1225"/>
    </row>
    <row r="42" spans="1:8" x14ac:dyDescent="0.2">
      <c r="C42" s="213"/>
      <c r="D42" s="213"/>
      <c r="E42" s="213"/>
      <c r="F42" s="213"/>
    </row>
    <row r="43" spans="1:8" x14ac:dyDescent="0.2">
      <c r="C43" s="213"/>
      <c r="D43" s="213"/>
      <c r="E43" s="213"/>
      <c r="G43" s="678"/>
    </row>
    <row r="44" spans="1:8" ht="17.25" customHeight="1" x14ac:dyDescent="0.2">
      <c r="C44" s="213"/>
      <c r="D44" s="213"/>
      <c r="E44" s="213"/>
      <c r="F44" s="213"/>
    </row>
    <row r="45" spans="1:8" ht="19.5" customHeight="1" x14ac:dyDescent="0.2">
      <c r="C45" s="213"/>
      <c r="D45" s="213"/>
      <c r="E45" s="213"/>
      <c r="F45" s="213"/>
    </row>
    <row r="46" spans="1:8" x14ac:dyDescent="0.2">
      <c r="C46" s="213"/>
      <c r="D46" s="213"/>
      <c r="E46" s="213"/>
    </row>
    <row r="50" spans="3:5" x14ac:dyDescent="0.2">
      <c r="C50" s="213"/>
      <c r="D50" s="213"/>
      <c r="E50" s="213"/>
    </row>
  </sheetData>
  <mergeCells count="19">
    <mergeCell ref="A1:G1"/>
    <mergeCell ref="E6:E8"/>
    <mergeCell ref="C6:C8"/>
    <mergeCell ref="D6:D8"/>
    <mergeCell ref="A4:G4"/>
    <mergeCell ref="A2:G2"/>
    <mergeCell ref="A3:G3"/>
    <mergeCell ref="A40:B40"/>
    <mergeCell ref="F40:G40"/>
    <mergeCell ref="F6:G8"/>
    <mergeCell ref="A6:B8"/>
    <mergeCell ref="D41:G41"/>
    <mergeCell ref="A9:A15"/>
    <mergeCell ref="G9:G15"/>
    <mergeCell ref="G16:G30"/>
    <mergeCell ref="A16:A30"/>
    <mergeCell ref="A31:A39"/>
    <mergeCell ref="G31:G39"/>
    <mergeCell ref="A41:B41"/>
  </mergeCells>
  <phoneticPr fontId="19" type="noConversion"/>
  <printOptions horizontalCentered="1" verticalCentered="1"/>
  <pageMargins left="0" right="0" top="0" bottom="0" header="0" footer="0"/>
  <pageSetup paperSize="9" scale="9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R110"/>
  <sheetViews>
    <sheetView showGridLines="0" rightToLeft="1" view="pageBreakPreview" zoomScaleNormal="100" zoomScaleSheetLayoutView="100" workbookViewId="0">
      <selection activeCell="O22" sqref="O22"/>
    </sheetView>
  </sheetViews>
  <sheetFormatPr defaultColWidth="9.140625" defaultRowHeight="12.75" x14ac:dyDescent="0.2"/>
  <cols>
    <col min="1" max="1" width="12.42578125" style="42" customWidth="1"/>
    <col min="2" max="2" width="30.42578125" style="42" customWidth="1"/>
    <col min="3" max="9" width="7.85546875" style="42" customWidth="1"/>
    <col min="10" max="11" width="8.85546875" style="42" customWidth="1"/>
    <col min="12" max="12" width="36" style="42" customWidth="1"/>
    <col min="13" max="13" width="14.7109375" style="42" customWidth="1"/>
    <col min="14" max="16384" width="9.140625" style="42"/>
  </cols>
  <sheetData>
    <row r="1" spans="1:13" s="48" customFormat="1" ht="20.25" x14ac:dyDescent="0.2">
      <c r="A1" s="899" t="s">
        <v>702</v>
      </c>
      <c r="B1" s="899"/>
      <c r="C1" s="899"/>
      <c r="D1" s="899"/>
      <c r="E1" s="899"/>
      <c r="F1" s="899"/>
      <c r="G1" s="899"/>
      <c r="H1" s="899"/>
      <c r="I1" s="899"/>
      <c r="J1" s="899"/>
      <c r="K1" s="899"/>
      <c r="L1" s="899"/>
      <c r="M1" s="899"/>
    </row>
    <row r="2" spans="1:13" s="49" customFormat="1" ht="20.25" x14ac:dyDescent="0.2">
      <c r="A2" s="902" t="s">
        <v>1334</v>
      </c>
      <c r="B2" s="902"/>
      <c r="C2" s="902"/>
      <c r="D2" s="902"/>
      <c r="E2" s="902"/>
      <c r="F2" s="902"/>
      <c r="G2" s="902"/>
      <c r="H2" s="902"/>
      <c r="I2" s="902"/>
      <c r="J2" s="902"/>
      <c r="K2" s="902"/>
      <c r="L2" s="902"/>
      <c r="M2" s="902"/>
    </row>
    <row r="3" spans="1:13" ht="30.75" customHeight="1" x14ac:dyDescent="0.2">
      <c r="A3" s="887" t="s">
        <v>703</v>
      </c>
      <c r="B3" s="887"/>
      <c r="C3" s="887"/>
      <c r="D3" s="887"/>
      <c r="E3" s="887"/>
      <c r="F3" s="887"/>
      <c r="G3" s="887"/>
      <c r="H3" s="887"/>
      <c r="I3" s="887"/>
      <c r="J3" s="887"/>
      <c r="K3" s="887"/>
      <c r="L3" s="887"/>
      <c r="M3" s="887"/>
    </row>
    <row r="4" spans="1:13" ht="15.75" x14ac:dyDescent="0.2">
      <c r="A4" s="888" t="s">
        <v>1331</v>
      </c>
      <c r="B4" s="888"/>
      <c r="C4" s="888"/>
      <c r="D4" s="888"/>
      <c r="E4" s="888"/>
      <c r="F4" s="888"/>
      <c r="G4" s="888"/>
      <c r="H4" s="888"/>
      <c r="I4" s="888"/>
      <c r="J4" s="888"/>
      <c r="K4" s="888"/>
      <c r="L4" s="888"/>
      <c r="M4" s="888"/>
    </row>
    <row r="5" spans="1:13" ht="20.100000000000001" customHeight="1" x14ac:dyDescent="0.2">
      <c r="A5" s="10" t="s">
        <v>498</v>
      </c>
      <c r="B5" s="10"/>
      <c r="C5" s="13"/>
      <c r="D5" s="13"/>
      <c r="E5" s="13"/>
      <c r="F5" s="13"/>
      <c r="G5" s="13"/>
      <c r="H5" s="13"/>
      <c r="I5" s="13"/>
      <c r="J5" s="13"/>
      <c r="K5" s="13"/>
      <c r="L5" s="13"/>
      <c r="M5" s="24" t="s">
        <v>499</v>
      </c>
    </row>
    <row r="6" spans="1:13" s="125" customFormat="1" ht="24" customHeight="1" thickBot="1" x14ac:dyDescent="0.25">
      <c r="A6" s="890" t="s">
        <v>864</v>
      </c>
      <c r="B6" s="890"/>
      <c r="C6" s="897" t="s">
        <v>828</v>
      </c>
      <c r="D6" s="897"/>
      <c r="E6" s="897"/>
      <c r="F6" s="897" t="s">
        <v>827</v>
      </c>
      <c r="G6" s="897"/>
      <c r="H6" s="897"/>
      <c r="I6" s="1250" t="s">
        <v>339</v>
      </c>
      <c r="J6" s="1250"/>
      <c r="K6" s="1178"/>
      <c r="L6" s="900" t="s">
        <v>861</v>
      </c>
      <c r="M6" s="900"/>
    </row>
    <row r="7" spans="1:13" s="125" customFormat="1" ht="17.25" customHeight="1" thickBot="1" x14ac:dyDescent="0.25">
      <c r="A7" s="1088"/>
      <c r="B7" s="1088"/>
      <c r="C7" s="336" t="s">
        <v>9</v>
      </c>
      <c r="D7" s="336" t="s">
        <v>464</v>
      </c>
      <c r="E7" s="336" t="s">
        <v>7</v>
      </c>
      <c r="F7" s="336" t="s">
        <v>9</v>
      </c>
      <c r="G7" s="336" t="s">
        <v>464</v>
      </c>
      <c r="H7" s="336" t="s">
        <v>7</v>
      </c>
      <c r="I7" s="336" t="s">
        <v>9</v>
      </c>
      <c r="J7" s="336" t="s">
        <v>464</v>
      </c>
      <c r="K7" s="336" t="s">
        <v>7</v>
      </c>
      <c r="L7" s="1096"/>
      <c r="M7" s="1096"/>
    </row>
    <row r="8" spans="1:13" s="125" customFormat="1" ht="12" customHeight="1" x14ac:dyDescent="0.2">
      <c r="A8" s="891"/>
      <c r="B8" s="891"/>
      <c r="C8" s="337" t="s">
        <v>465</v>
      </c>
      <c r="D8" s="337" t="s">
        <v>466</v>
      </c>
      <c r="E8" s="337" t="s">
        <v>8</v>
      </c>
      <c r="F8" s="337" t="s">
        <v>465</v>
      </c>
      <c r="G8" s="337" t="s">
        <v>466</v>
      </c>
      <c r="H8" s="337" t="s">
        <v>8</v>
      </c>
      <c r="I8" s="337" t="s">
        <v>465</v>
      </c>
      <c r="J8" s="337" t="s">
        <v>466</v>
      </c>
      <c r="K8" s="337" t="s">
        <v>8</v>
      </c>
      <c r="L8" s="901"/>
      <c r="M8" s="901"/>
    </row>
    <row r="9" spans="1:13" s="125" customFormat="1" ht="15" x14ac:dyDescent="0.2">
      <c r="A9" s="1265" t="s">
        <v>859</v>
      </c>
      <c r="B9" s="1266"/>
      <c r="C9" s="762"/>
      <c r="D9" s="762"/>
      <c r="E9" s="762"/>
      <c r="F9" s="762"/>
      <c r="G9" s="762"/>
      <c r="H9" s="762"/>
      <c r="I9" s="762"/>
      <c r="J9" s="762"/>
      <c r="K9" s="762"/>
      <c r="L9" s="1267" t="s">
        <v>860</v>
      </c>
      <c r="M9" s="1268"/>
    </row>
    <row r="10" spans="1:13" s="125" customFormat="1" ht="13.5" thickBot="1" x14ac:dyDescent="0.25">
      <c r="A10" s="763"/>
      <c r="B10" s="764" t="s">
        <v>374</v>
      </c>
      <c r="C10" s="268">
        <v>178</v>
      </c>
      <c r="D10" s="268">
        <v>381</v>
      </c>
      <c r="E10" s="348">
        <f>C10+D10</f>
        <v>559</v>
      </c>
      <c r="F10" s="268">
        <v>18</v>
      </c>
      <c r="G10" s="268">
        <v>12</v>
      </c>
      <c r="H10" s="348">
        <f>F10+G10</f>
        <v>30</v>
      </c>
      <c r="I10" s="348">
        <f>SUM(C10+F10)</f>
        <v>196</v>
      </c>
      <c r="J10" s="348">
        <f>SUM(D10+G10)</f>
        <v>393</v>
      </c>
      <c r="K10" s="348">
        <f>SUM(I10:J10)</f>
        <v>589</v>
      </c>
      <c r="L10" s="765" t="s">
        <v>375</v>
      </c>
      <c r="M10" s="766"/>
    </row>
    <row r="11" spans="1:13" s="125" customFormat="1" x14ac:dyDescent="0.2">
      <c r="A11" s="767"/>
      <c r="B11" s="768" t="s">
        <v>919</v>
      </c>
      <c r="C11" s="270">
        <v>2</v>
      </c>
      <c r="D11" s="270">
        <v>0</v>
      </c>
      <c r="E11" s="343">
        <f>SUM(C11:D11)</f>
        <v>2</v>
      </c>
      <c r="F11" s="270">
        <v>9</v>
      </c>
      <c r="G11" s="270">
        <v>0</v>
      </c>
      <c r="H11" s="343">
        <f>SUM(F11:G11)</f>
        <v>9</v>
      </c>
      <c r="I11" s="343">
        <f t="shared" ref="I11:J11" si="0">SUM(C11+F11)</f>
        <v>11</v>
      </c>
      <c r="J11" s="343">
        <f t="shared" si="0"/>
        <v>0</v>
      </c>
      <c r="K11" s="343">
        <f t="shared" ref="K11" si="1">SUM(I11:J11)</f>
        <v>11</v>
      </c>
      <c r="L11" s="758" t="s">
        <v>865</v>
      </c>
      <c r="M11" s="766"/>
    </row>
    <row r="12" spans="1:13" s="125" customFormat="1" ht="13.5" thickBot="1" x14ac:dyDescent="0.25">
      <c r="A12" s="763"/>
      <c r="B12" s="764" t="s">
        <v>1074</v>
      </c>
      <c r="C12" s="268">
        <v>29</v>
      </c>
      <c r="D12" s="268">
        <v>5</v>
      </c>
      <c r="E12" s="348">
        <f>C12+D12</f>
        <v>34</v>
      </c>
      <c r="F12" s="268">
        <v>35</v>
      </c>
      <c r="G12" s="268">
        <v>3</v>
      </c>
      <c r="H12" s="348">
        <f>F12+G12</f>
        <v>38</v>
      </c>
      <c r="I12" s="348">
        <f>SUM(C12+F12)</f>
        <v>64</v>
      </c>
      <c r="J12" s="348">
        <f>SUM(D12+G12)</f>
        <v>8</v>
      </c>
      <c r="K12" s="348">
        <f>SUM(I12:J12)</f>
        <v>72</v>
      </c>
      <c r="L12" s="765" t="s">
        <v>1064</v>
      </c>
      <c r="M12" s="766"/>
    </row>
    <row r="13" spans="1:13" s="125" customFormat="1" ht="22.5" x14ac:dyDescent="0.2">
      <c r="A13" s="767"/>
      <c r="B13" s="768" t="s">
        <v>1071</v>
      </c>
      <c r="C13" s="270">
        <v>60</v>
      </c>
      <c r="D13" s="270">
        <v>8</v>
      </c>
      <c r="E13" s="343">
        <f>SUM(C13:D13)</f>
        <v>68</v>
      </c>
      <c r="F13" s="270">
        <v>87</v>
      </c>
      <c r="G13" s="270">
        <v>47</v>
      </c>
      <c r="H13" s="343">
        <f>SUM(F13:G13)</f>
        <v>134</v>
      </c>
      <c r="I13" s="343">
        <f t="shared" ref="I13" si="2">SUM(C13+F13)</f>
        <v>147</v>
      </c>
      <c r="J13" s="343">
        <f t="shared" ref="J13" si="3">SUM(D13+G13)</f>
        <v>55</v>
      </c>
      <c r="K13" s="343">
        <f t="shared" ref="K13" si="4">SUM(I13:J13)</f>
        <v>202</v>
      </c>
      <c r="L13" s="758" t="s">
        <v>1065</v>
      </c>
      <c r="M13" s="766"/>
    </row>
    <row r="14" spans="1:13" s="125" customFormat="1" ht="15" x14ac:dyDescent="0.2">
      <c r="A14" s="1263" t="s">
        <v>222</v>
      </c>
      <c r="B14" s="1264"/>
      <c r="C14" s="759"/>
      <c r="D14" s="759"/>
      <c r="E14" s="760"/>
      <c r="F14" s="759"/>
      <c r="G14" s="759"/>
      <c r="H14" s="760"/>
      <c r="I14" s="761"/>
      <c r="J14" s="761"/>
      <c r="K14" s="761"/>
      <c r="L14" s="1269" t="s">
        <v>790</v>
      </c>
      <c r="M14" s="1270"/>
    </row>
    <row r="15" spans="1:13" ht="13.5" thickBot="1" x14ac:dyDescent="0.25">
      <c r="A15" s="1242" t="s">
        <v>365</v>
      </c>
      <c r="B15" s="745" t="s">
        <v>88</v>
      </c>
      <c r="C15" s="746">
        <v>6</v>
      </c>
      <c r="D15" s="746">
        <v>353</v>
      </c>
      <c r="E15" s="747">
        <f t="shared" ref="E15:E41" si="5">C15+D15</f>
        <v>359</v>
      </c>
      <c r="F15" s="746">
        <v>27</v>
      </c>
      <c r="G15" s="746">
        <v>114</v>
      </c>
      <c r="H15" s="747">
        <f t="shared" ref="H15:H23" si="6">F15+G15</f>
        <v>141</v>
      </c>
      <c r="I15" s="747">
        <f t="shared" ref="I15:J23" si="7">SUM(C15+F15)</f>
        <v>33</v>
      </c>
      <c r="J15" s="747">
        <f t="shared" si="7"/>
        <v>467</v>
      </c>
      <c r="K15" s="747">
        <f t="shared" ref="K15:K23" si="8">SUM(I15:J15)</f>
        <v>500</v>
      </c>
      <c r="L15" s="748" t="s">
        <v>1239</v>
      </c>
      <c r="M15" s="1428" t="s">
        <v>762</v>
      </c>
    </row>
    <row r="16" spans="1:13" ht="13.5" thickBot="1" x14ac:dyDescent="0.25">
      <c r="A16" s="1242"/>
      <c r="B16" s="579" t="s">
        <v>862</v>
      </c>
      <c r="C16" s="247">
        <v>97</v>
      </c>
      <c r="D16" s="247">
        <v>744</v>
      </c>
      <c r="E16" s="342">
        <f t="shared" si="5"/>
        <v>841</v>
      </c>
      <c r="F16" s="247">
        <v>33</v>
      </c>
      <c r="G16" s="247">
        <v>268</v>
      </c>
      <c r="H16" s="342">
        <f t="shared" si="6"/>
        <v>301</v>
      </c>
      <c r="I16" s="342">
        <f t="shared" si="7"/>
        <v>130</v>
      </c>
      <c r="J16" s="342">
        <f t="shared" si="7"/>
        <v>1012</v>
      </c>
      <c r="K16" s="342">
        <f t="shared" si="8"/>
        <v>1142</v>
      </c>
      <c r="L16" s="370" t="s">
        <v>1230</v>
      </c>
      <c r="M16" s="1428"/>
    </row>
    <row r="17" spans="1:18" ht="13.5" thickBot="1" x14ac:dyDescent="0.25">
      <c r="A17" s="1242"/>
      <c r="B17" s="576" t="s">
        <v>89</v>
      </c>
      <c r="C17" s="577">
        <v>6</v>
      </c>
      <c r="D17" s="577">
        <v>49</v>
      </c>
      <c r="E17" s="578">
        <f t="shared" si="5"/>
        <v>55</v>
      </c>
      <c r="F17" s="577">
        <v>5</v>
      </c>
      <c r="G17" s="577">
        <v>36</v>
      </c>
      <c r="H17" s="578">
        <f t="shared" si="6"/>
        <v>41</v>
      </c>
      <c r="I17" s="578">
        <f t="shared" si="7"/>
        <v>11</v>
      </c>
      <c r="J17" s="578">
        <f t="shared" si="7"/>
        <v>85</v>
      </c>
      <c r="K17" s="578">
        <f t="shared" si="8"/>
        <v>96</v>
      </c>
      <c r="L17" s="511" t="s">
        <v>1231</v>
      </c>
      <c r="M17" s="1428"/>
    </row>
    <row r="18" spans="1:18" ht="13.5" thickBot="1" x14ac:dyDescent="0.25">
      <c r="A18" s="1242"/>
      <c r="B18" s="579" t="s">
        <v>90</v>
      </c>
      <c r="C18" s="247">
        <v>32</v>
      </c>
      <c r="D18" s="247">
        <v>162</v>
      </c>
      <c r="E18" s="342">
        <f t="shared" si="5"/>
        <v>194</v>
      </c>
      <c r="F18" s="247">
        <v>165</v>
      </c>
      <c r="G18" s="247">
        <v>89</v>
      </c>
      <c r="H18" s="342">
        <f t="shared" si="6"/>
        <v>254</v>
      </c>
      <c r="I18" s="342">
        <f t="shared" si="7"/>
        <v>197</v>
      </c>
      <c r="J18" s="342">
        <f t="shared" si="7"/>
        <v>251</v>
      </c>
      <c r="K18" s="342">
        <f t="shared" si="8"/>
        <v>448</v>
      </c>
      <c r="L18" s="370" t="s">
        <v>1232</v>
      </c>
      <c r="M18" s="1428"/>
    </row>
    <row r="19" spans="1:18" ht="13.5" thickBot="1" x14ac:dyDescent="0.25">
      <c r="A19" s="1242"/>
      <c r="B19" s="576" t="s">
        <v>144</v>
      </c>
      <c r="C19" s="577">
        <v>125</v>
      </c>
      <c r="D19" s="577">
        <v>543</v>
      </c>
      <c r="E19" s="578">
        <f t="shared" si="5"/>
        <v>668</v>
      </c>
      <c r="F19" s="577">
        <v>58</v>
      </c>
      <c r="G19" s="577">
        <v>129</v>
      </c>
      <c r="H19" s="578">
        <f t="shared" si="6"/>
        <v>187</v>
      </c>
      <c r="I19" s="578">
        <f t="shared" si="7"/>
        <v>183</v>
      </c>
      <c r="J19" s="578">
        <f t="shared" si="7"/>
        <v>672</v>
      </c>
      <c r="K19" s="578">
        <f t="shared" si="8"/>
        <v>855</v>
      </c>
      <c r="L19" s="511" t="s">
        <v>1238</v>
      </c>
      <c r="M19" s="1428"/>
    </row>
    <row r="20" spans="1:18" ht="13.5" thickBot="1" x14ac:dyDescent="0.25">
      <c r="A20" s="1242"/>
      <c r="B20" s="579" t="s">
        <v>131</v>
      </c>
      <c r="C20" s="247">
        <v>68</v>
      </c>
      <c r="D20" s="247">
        <v>249</v>
      </c>
      <c r="E20" s="342">
        <f t="shared" si="5"/>
        <v>317</v>
      </c>
      <c r="F20" s="247">
        <v>9</v>
      </c>
      <c r="G20" s="247">
        <v>46</v>
      </c>
      <c r="H20" s="342">
        <f t="shared" si="6"/>
        <v>55</v>
      </c>
      <c r="I20" s="342">
        <f t="shared" si="7"/>
        <v>77</v>
      </c>
      <c r="J20" s="342">
        <f t="shared" si="7"/>
        <v>295</v>
      </c>
      <c r="K20" s="342">
        <f t="shared" si="8"/>
        <v>372</v>
      </c>
      <c r="L20" s="370" t="s">
        <v>1233</v>
      </c>
      <c r="M20" s="1428"/>
      <c r="O20" s="644"/>
      <c r="P20" s="644"/>
      <c r="Q20" s="644"/>
      <c r="R20" s="644"/>
    </row>
    <row r="21" spans="1:18" ht="13.5" thickBot="1" x14ac:dyDescent="0.25">
      <c r="A21" s="1242"/>
      <c r="B21" s="576" t="s">
        <v>863</v>
      </c>
      <c r="C21" s="577">
        <v>0</v>
      </c>
      <c r="D21" s="577">
        <v>26</v>
      </c>
      <c r="E21" s="578">
        <f t="shared" si="5"/>
        <v>26</v>
      </c>
      <c r="F21" s="577">
        <v>0</v>
      </c>
      <c r="G21" s="577">
        <v>29</v>
      </c>
      <c r="H21" s="578">
        <f t="shared" si="6"/>
        <v>29</v>
      </c>
      <c r="I21" s="578">
        <f t="shared" si="7"/>
        <v>0</v>
      </c>
      <c r="J21" s="578">
        <f t="shared" si="7"/>
        <v>55</v>
      </c>
      <c r="K21" s="578">
        <f t="shared" si="8"/>
        <v>55</v>
      </c>
      <c r="L21" s="511" t="s">
        <v>1234</v>
      </c>
      <c r="M21" s="1428"/>
    </row>
    <row r="22" spans="1:18" ht="13.5" thickBot="1" x14ac:dyDescent="0.25">
      <c r="A22" s="1242"/>
      <c r="B22" s="579" t="s">
        <v>290</v>
      </c>
      <c r="C22" s="247">
        <v>0</v>
      </c>
      <c r="D22" s="247">
        <v>4</v>
      </c>
      <c r="E22" s="342">
        <f t="shared" si="5"/>
        <v>4</v>
      </c>
      <c r="F22" s="247">
        <v>0</v>
      </c>
      <c r="G22" s="247">
        <v>27</v>
      </c>
      <c r="H22" s="342">
        <f t="shared" si="6"/>
        <v>27</v>
      </c>
      <c r="I22" s="342">
        <f t="shared" si="7"/>
        <v>0</v>
      </c>
      <c r="J22" s="342">
        <f t="shared" si="7"/>
        <v>31</v>
      </c>
      <c r="K22" s="342">
        <f t="shared" si="8"/>
        <v>31</v>
      </c>
      <c r="L22" s="370" t="s">
        <v>1235</v>
      </c>
      <c r="M22" s="1428"/>
    </row>
    <row r="23" spans="1:18" x14ac:dyDescent="0.2">
      <c r="A23" s="1243"/>
      <c r="B23" s="753" t="s">
        <v>1066</v>
      </c>
      <c r="C23" s="754">
        <v>3</v>
      </c>
      <c r="D23" s="754">
        <v>21</v>
      </c>
      <c r="E23" s="755">
        <f t="shared" si="5"/>
        <v>24</v>
      </c>
      <c r="F23" s="754">
        <v>10</v>
      </c>
      <c r="G23" s="754">
        <v>19</v>
      </c>
      <c r="H23" s="755">
        <f t="shared" si="6"/>
        <v>29</v>
      </c>
      <c r="I23" s="755">
        <f t="shared" si="7"/>
        <v>13</v>
      </c>
      <c r="J23" s="755">
        <f t="shared" si="7"/>
        <v>40</v>
      </c>
      <c r="K23" s="755">
        <f t="shared" si="8"/>
        <v>53</v>
      </c>
      <c r="L23" s="756" t="s">
        <v>1236</v>
      </c>
      <c r="M23" s="1425"/>
    </row>
    <row r="24" spans="1:18" s="125" customFormat="1" ht="22.5" x14ac:dyDescent="0.2">
      <c r="A24" s="873" t="s">
        <v>1189</v>
      </c>
      <c r="B24" s="874" t="s">
        <v>939</v>
      </c>
      <c r="C24" s="646">
        <v>23</v>
      </c>
      <c r="D24" s="646">
        <v>0</v>
      </c>
      <c r="E24" s="875">
        <f t="shared" ref="E24:E48" si="9">C24+D24</f>
        <v>23</v>
      </c>
      <c r="F24" s="646">
        <v>14</v>
      </c>
      <c r="G24" s="646">
        <v>11</v>
      </c>
      <c r="H24" s="875">
        <f t="shared" ref="H24:H41" si="10">F24+G24</f>
        <v>25</v>
      </c>
      <c r="I24" s="875">
        <f t="shared" ref="I24:I41" si="11">SUM(C24+F24)</f>
        <v>37</v>
      </c>
      <c r="J24" s="875">
        <f t="shared" ref="J24:J41" si="12">SUM(D24+G24)</f>
        <v>11</v>
      </c>
      <c r="K24" s="875">
        <f t="shared" ref="K24:K41" si="13">SUM(I24:J24)</f>
        <v>48</v>
      </c>
      <c r="L24" s="876" t="s">
        <v>1237</v>
      </c>
      <c r="M24" s="1430" t="s">
        <v>1152</v>
      </c>
    </row>
    <row r="25" spans="1:18" s="125" customFormat="1" ht="23.25" customHeight="1" thickBot="1" x14ac:dyDescent="0.25">
      <c r="A25" s="1258" t="s">
        <v>1071</v>
      </c>
      <c r="B25" s="877" t="s">
        <v>1432</v>
      </c>
      <c r="C25" s="878">
        <v>1</v>
      </c>
      <c r="D25" s="878">
        <v>0</v>
      </c>
      <c r="E25" s="879">
        <f t="shared" si="5"/>
        <v>1</v>
      </c>
      <c r="F25" s="878">
        <v>0</v>
      </c>
      <c r="G25" s="878">
        <v>0</v>
      </c>
      <c r="H25" s="879">
        <f t="shared" si="10"/>
        <v>0</v>
      </c>
      <c r="I25" s="879">
        <f t="shared" si="11"/>
        <v>1</v>
      </c>
      <c r="J25" s="879">
        <f t="shared" si="12"/>
        <v>0</v>
      </c>
      <c r="K25" s="879">
        <f t="shared" si="13"/>
        <v>1</v>
      </c>
      <c r="L25" s="880" t="s">
        <v>1430</v>
      </c>
      <c r="M25" s="1429" t="s">
        <v>1065</v>
      </c>
    </row>
    <row r="26" spans="1:18" s="125" customFormat="1" ht="29.25" customHeight="1" thickBot="1" x14ac:dyDescent="0.25">
      <c r="A26" s="1252"/>
      <c r="B26" s="579" t="s">
        <v>1431</v>
      </c>
      <c r="C26" s="247">
        <v>4</v>
      </c>
      <c r="D26" s="247">
        <v>6</v>
      </c>
      <c r="E26" s="342">
        <f t="shared" si="5"/>
        <v>10</v>
      </c>
      <c r="F26" s="247">
        <v>21</v>
      </c>
      <c r="G26" s="247">
        <v>31</v>
      </c>
      <c r="H26" s="342">
        <f t="shared" ref="H26:H39" si="14">F26+G26</f>
        <v>52</v>
      </c>
      <c r="I26" s="342">
        <f t="shared" ref="I26:I39" si="15">SUM(C26+F26)</f>
        <v>25</v>
      </c>
      <c r="J26" s="342">
        <f t="shared" ref="J26:J39" si="16">SUM(D26+G26)</f>
        <v>37</v>
      </c>
      <c r="K26" s="342">
        <f t="shared" ref="K26:K39" si="17">SUM(I26:J26)</f>
        <v>62</v>
      </c>
      <c r="L26" s="370" t="s">
        <v>1395</v>
      </c>
      <c r="M26" s="1428"/>
    </row>
    <row r="27" spans="1:18" s="125" customFormat="1" ht="26.25" thickBot="1" x14ac:dyDescent="0.25">
      <c r="A27" s="1252"/>
      <c r="B27" s="576" t="s">
        <v>1411</v>
      </c>
      <c r="C27" s="577">
        <v>1</v>
      </c>
      <c r="D27" s="577">
        <v>0</v>
      </c>
      <c r="E27" s="578">
        <f t="shared" si="5"/>
        <v>1</v>
      </c>
      <c r="F27" s="577">
        <v>5</v>
      </c>
      <c r="G27" s="577">
        <v>9</v>
      </c>
      <c r="H27" s="578">
        <f t="shared" si="14"/>
        <v>14</v>
      </c>
      <c r="I27" s="578">
        <f t="shared" si="15"/>
        <v>6</v>
      </c>
      <c r="J27" s="578">
        <f t="shared" si="16"/>
        <v>9</v>
      </c>
      <c r="K27" s="578">
        <f t="shared" si="17"/>
        <v>15</v>
      </c>
      <c r="L27" s="511" t="s">
        <v>1396</v>
      </c>
      <c r="M27" s="1428"/>
    </row>
    <row r="28" spans="1:18" s="125" customFormat="1" ht="25.5" customHeight="1" thickBot="1" x14ac:dyDescent="0.25">
      <c r="A28" s="1252"/>
      <c r="B28" s="579" t="s">
        <v>1412</v>
      </c>
      <c r="C28" s="247">
        <v>9</v>
      </c>
      <c r="D28" s="247">
        <v>6</v>
      </c>
      <c r="E28" s="342">
        <f t="shared" si="5"/>
        <v>15</v>
      </c>
      <c r="F28" s="247">
        <v>18</v>
      </c>
      <c r="G28" s="247">
        <v>25</v>
      </c>
      <c r="H28" s="342">
        <f t="shared" si="14"/>
        <v>43</v>
      </c>
      <c r="I28" s="342">
        <f t="shared" si="15"/>
        <v>27</v>
      </c>
      <c r="J28" s="342">
        <f t="shared" si="16"/>
        <v>31</v>
      </c>
      <c r="K28" s="342">
        <f t="shared" si="17"/>
        <v>58</v>
      </c>
      <c r="L28" s="370" t="s">
        <v>1397</v>
      </c>
      <c r="M28" s="1428"/>
    </row>
    <row r="29" spans="1:18" s="125" customFormat="1" ht="29.25" customHeight="1" thickBot="1" x14ac:dyDescent="0.25">
      <c r="A29" s="1252"/>
      <c r="B29" s="576" t="s">
        <v>1413</v>
      </c>
      <c r="C29" s="577">
        <v>5</v>
      </c>
      <c r="D29" s="577">
        <v>9</v>
      </c>
      <c r="E29" s="578">
        <f t="shared" si="5"/>
        <v>14</v>
      </c>
      <c r="F29" s="577">
        <v>9</v>
      </c>
      <c r="G29" s="577">
        <v>30</v>
      </c>
      <c r="H29" s="578">
        <f t="shared" si="14"/>
        <v>39</v>
      </c>
      <c r="I29" s="578">
        <f t="shared" si="15"/>
        <v>14</v>
      </c>
      <c r="J29" s="578">
        <f t="shared" si="16"/>
        <v>39</v>
      </c>
      <c r="K29" s="578">
        <f t="shared" si="17"/>
        <v>53</v>
      </c>
      <c r="L29" s="511" t="s">
        <v>1398</v>
      </c>
      <c r="M29" s="1428"/>
    </row>
    <row r="30" spans="1:18" s="125" customFormat="1" ht="26.25" customHeight="1" thickBot="1" x14ac:dyDescent="0.25">
      <c r="A30" s="1252"/>
      <c r="B30" s="579" t="s">
        <v>1414</v>
      </c>
      <c r="C30" s="247">
        <v>22</v>
      </c>
      <c r="D30" s="247">
        <v>5</v>
      </c>
      <c r="E30" s="342">
        <f t="shared" si="5"/>
        <v>27</v>
      </c>
      <c r="F30" s="247">
        <v>17</v>
      </c>
      <c r="G30" s="247">
        <v>29</v>
      </c>
      <c r="H30" s="342">
        <f t="shared" si="14"/>
        <v>46</v>
      </c>
      <c r="I30" s="342">
        <f t="shared" si="15"/>
        <v>39</v>
      </c>
      <c r="J30" s="342">
        <f t="shared" si="16"/>
        <v>34</v>
      </c>
      <c r="K30" s="342">
        <f t="shared" si="17"/>
        <v>73</v>
      </c>
      <c r="L30" s="370" t="s">
        <v>1399</v>
      </c>
      <c r="M30" s="1428"/>
    </row>
    <row r="31" spans="1:18" s="125" customFormat="1" ht="13.5" thickBot="1" x14ac:dyDescent="0.25">
      <c r="A31" s="1252"/>
      <c r="B31" s="576" t="s">
        <v>1415</v>
      </c>
      <c r="C31" s="577">
        <v>0</v>
      </c>
      <c r="D31" s="577">
        <v>0</v>
      </c>
      <c r="E31" s="578">
        <f t="shared" si="5"/>
        <v>0</v>
      </c>
      <c r="F31" s="577">
        <v>1</v>
      </c>
      <c r="G31" s="577">
        <v>17</v>
      </c>
      <c r="H31" s="578">
        <f t="shared" si="14"/>
        <v>18</v>
      </c>
      <c r="I31" s="578">
        <f t="shared" si="15"/>
        <v>1</v>
      </c>
      <c r="J31" s="578">
        <f t="shared" si="16"/>
        <v>17</v>
      </c>
      <c r="K31" s="578">
        <f t="shared" si="17"/>
        <v>18</v>
      </c>
      <c r="L31" s="511" t="s">
        <v>1400</v>
      </c>
      <c r="M31" s="1428"/>
    </row>
    <row r="32" spans="1:18" s="125" customFormat="1" ht="26.25" thickBot="1" x14ac:dyDescent="0.25">
      <c r="A32" s="1252"/>
      <c r="B32" s="579" t="s">
        <v>1416</v>
      </c>
      <c r="C32" s="247">
        <v>2</v>
      </c>
      <c r="D32" s="247">
        <v>2</v>
      </c>
      <c r="E32" s="342">
        <f t="shared" si="5"/>
        <v>4</v>
      </c>
      <c r="F32" s="247">
        <v>27</v>
      </c>
      <c r="G32" s="247">
        <v>18</v>
      </c>
      <c r="H32" s="342">
        <f t="shared" si="14"/>
        <v>45</v>
      </c>
      <c r="I32" s="342">
        <f t="shared" si="15"/>
        <v>29</v>
      </c>
      <c r="J32" s="342">
        <f t="shared" si="16"/>
        <v>20</v>
      </c>
      <c r="K32" s="342">
        <f t="shared" si="17"/>
        <v>49</v>
      </c>
      <c r="L32" s="370" t="s">
        <v>1401</v>
      </c>
      <c r="M32" s="1428"/>
    </row>
    <row r="33" spans="1:13" s="125" customFormat="1" ht="17.25" customHeight="1" thickBot="1" x14ac:dyDescent="0.25">
      <c r="A33" s="1252"/>
      <c r="B33" s="576" t="s">
        <v>1417</v>
      </c>
      <c r="C33" s="577">
        <v>0</v>
      </c>
      <c r="D33" s="577">
        <v>3</v>
      </c>
      <c r="E33" s="578">
        <f t="shared" si="5"/>
        <v>3</v>
      </c>
      <c r="F33" s="577">
        <v>2</v>
      </c>
      <c r="G33" s="577">
        <v>13</v>
      </c>
      <c r="H33" s="578">
        <f t="shared" si="14"/>
        <v>15</v>
      </c>
      <c r="I33" s="578">
        <f t="shared" si="15"/>
        <v>2</v>
      </c>
      <c r="J33" s="578">
        <f t="shared" si="16"/>
        <v>16</v>
      </c>
      <c r="K33" s="578">
        <f t="shared" si="17"/>
        <v>18</v>
      </c>
      <c r="L33" s="511" t="s">
        <v>1402</v>
      </c>
      <c r="M33" s="1428"/>
    </row>
    <row r="34" spans="1:13" s="125" customFormat="1" x14ac:dyDescent="0.2">
      <c r="A34" s="1259"/>
      <c r="B34" s="870" t="s">
        <v>1418</v>
      </c>
      <c r="C34" s="279">
        <v>0</v>
      </c>
      <c r="D34" s="279">
        <v>0</v>
      </c>
      <c r="E34" s="871">
        <f t="shared" si="5"/>
        <v>0</v>
      </c>
      <c r="F34" s="279">
        <v>8</v>
      </c>
      <c r="G34" s="279">
        <v>14</v>
      </c>
      <c r="H34" s="871">
        <f t="shared" si="14"/>
        <v>22</v>
      </c>
      <c r="I34" s="871">
        <f t="shared" si="15"/>
        <v>8</v>
      </c>
      <c r="J34" s="871">
        <f t="shared" si="16"/>
        <v>14</v>
      </c>
      <c r="K34" s="871">
        <f t="shared" si="17"/>
        <v>22</v>
      </c>
      <c r="L34" s="872" t="s">
        <v>1403</v>
      </c>
      <c r="M34" s="1425"/>
    </row>
    <row r="35" spans="1:13" s="125" customFormat="1" ht="19.5" customHeight="1" thickBot="1" x14ac:dyDescent="0.25">
      <c r="A35" s="1252" t="s">
        <v>1071</v>
      </c>
      <c r="B35" s="745" t="s">
        <v>1419</v>
      </c>
      <c r="C35" s="746">
        <v>4</v>
      </c>
      <c r="D35" s="746">
        <v>4</v>
      </c>
      <c r="E35" s="747">
        <f t="shared" si="5"/>
        <v>8</v>
      </c>
      <c r="F35" s="746">
        <v>14</v>
      </c>
      <c r="G35" s="746">
        <v>6</v>
      </c>
      <c r="H35" s="747">
        <f t="shared" si="14"/>
        <v>20</v>
      </c>
      <c r="I35" s="747">
        <f t="shared" si="15"/>
        <v>18</v>
      </c>
      <c r="J35" s="747">
        <f t="shared" si="16"/>
        <v>10</v>
      </c>
      <c r="K35" s="747">
        <f t="shared" si="17"/>
        <v>28</v>
      </c>
      <c r="L35" s="748" t="s">
        <v>1404</v>
      </c>
      <c r="M35" s="1428" t="s">
        <v>1065</v>
      </c>
    </row>
    <row r="36" spans="1:13" s="125" customFormat="1" ht="30" customHeight="1" thickBot="1" x14ac:dyDescent="0.25">
      <c r="A36" s="1252"/>
      <c r="B36" s="579" t="s">
        <v>1420</v>
      </c>
      <c r="C36" s="247">
        <v>7</v>
      </c>
      <c r="D36" s="247">
        <v>0</v>
      </c>
      <c r="E36" s="342">
        <f t="shared" si="5"/>
        <v>7</v>
      </c>
      <c r="F36" s="247">
        <v>33</v>
      </c>
      <c r="G36" s="247">
        <v>3</v>
      </c>
      <c r="H36" s="342">
        <f t="shared" si="14"/>
        <v>36</v>
      </c>
      <c r="I36" s="342">
        <f t="shared" si="15"/>
        <v>40</v>
      </c>
      <c r="J36" s="342">
        <f t="shared" si="16"/>
        <v>3</v>
      </c>
      <c r="K36" s="342">
        <f t="shared" si="17"/>
        <v>43</v>
      </c>
      <c r="L36" s="370" t="s">
        <v>1405</v>
      </c>
      <c r="M36" s="1428"/>
    </row>
    <row r="37" spans="1:13" s="125" customFormat="1" ht="18" customHeight="1" thickBot="1" x14ac:dyDescent="0.25">
      <c r="A37" s="1252"/>
      <c r="B37" s="576" t="s">
        <v>1421</v>
      </c>
      <c r="C37" s="577">
        <v>0</v>
      </c>
      <c r="D37" s="577">
        <v>2</v>
      </c>
      <c r="E37" s="578">
        <f t="shared" si="5"/>
        <v>2</v>
      </c>
      <c r="F37" s="577">
        <v>4</v>
      </c>
      <c r="G37" s="577">
        <v>41</v>
      </c>
      <c r="H37" s="578">
        <f t="shared" si="14"/>
        <v>45</v>
      </c>
      <c r="I37" s="578">
        <f t="shared" si="15"/>
        <v>4</v>
      </c>
      <c r="J37" s="578">
        <f t="shared" si="16"/>
        <v>43</v>
      </c>
      <c r="K37" s="578">
        <f t="shared" si="17"/>
        <v>47</v>
      </c>
      <c r="L37" s="511" t="s">
        <v>1406</v>
      </c>
      <c r="M37" s="1428"/>
    </row>
    <row r="38" spans="1:13" s="125" customFormat="1" ht="30.75" customHeight="1" thickBot="1" x14ac:dyDescent="0.25">
      <c r="A38" s="1252"/>
      <c r="B38" s="579" t="s">
        <v>1422</v>
      </c>
      <c r="C38" s="247">
        <v>1</v>
      </c>
      <c r="D38" s="247">
        <v>1</v>
      </c>
      <c r="E38" s="342">
        <f t="shared" si="5"/>
        <v>2</v>
      </c>
      <c r="F38" s="247">
        <v>4</v>
      </c>
      <c r="G38" s="247">
        <v>3</v>
      </c>
      <c r="H38" s="342">
        <f t="shared" si="14"/>
        <v>7</v>
      </c>
      <c r="I38" s="342">
        <f t="shared" si="15"/>
        <v>5</v>
      </c>
      <c r="J38" s="342">
        <f t="shared" si="16"/>
        <v>4</v>
      </c>
      <c r="K38" s="342">
        <f t="shared" si="17"/>
        <v>9</v>
      </c>
      <c r="L38" s="370" t="s">
        <v>1407</v>
      </c>
      <c r="M38" s="1428"/>
    </row>
    <row r="39" spans="1:13" s="125" customFormat="1" ht="13.5" customHeight="1" thickBot="1" x14ac:dyDescent="0.25">
      <c r="A39" s="1252"/>
      <c r="B39" s="576" t="s">
        <v>1423</v>
      </c>
      <c r="C39" s="577">
        <v>0</v>
      </c>
      <c r="D39" s="577">
        <v>0</v>
      </c>
      <c r="E39" s="578">
        <f t="shared" si="5"/>
        <v>0</v>
      </c>
      <c r="F39" s="577">
        <v>6</v>
      </c>
      <c r="G39" s="577">
        <v>5</v>
      </c>
      <c r="H39" s="578">
        <f t="shared" si="14"/>
        <v>11</v>
      </c>
      <c r="I39" s="578">
        <f t="shared" si="15"/>
        <v>6</v>
      </c>
      <c r="J39" s="578">
        <f t="shared" si="16"/>
        <v>5</v>
      </c>
      <c r="K39" s="578">
        <f t="shared" si="17"/>
        <v>11</v>
      </c>
      <c r="L39" s="511" t="s">
        <v>1408</v>
      </c>
      <c r="M39" s="1428"/>
    </row>
    <row r="40" spans="1:13" s="125" customFormat="1" ht="13.5" thickBot="1" x14ac:dyDescent="0.25">
      <c r="A40" s="1252"/>
      <c r="B40" s="579" t="s">
        <v>1424</v>
      </c>
      <c r="C40" s="247">
        <v>0</v>
      </c>
      <c r="D40" s="247">
        <v>4</v>
      </c>
      <c r="E40" s="342">
        <f t="shared" si="5"/>
        <v>4</v>
      </c>
      <c r="F40" s="247">
        <v>5</v>
      </c>
      <c r="G40" s="247">
        <v>19</v>
      </c>
      <c r="H40" s="342">
        <f t="shared" si="10"/>
        <v>24</v>
      </c>
      <c r="I40" s="342">
        <f t="shared" si="11"/>
        <v>5</v>
      </c>
      <c r="J40" s="342">
        <f t="shared" si="12"/>
        <v>23</v>
      </c>
      <c r="K40" s="342">
        <f t="shared" si="13"/>
        <v>28</v>
      </c>
      <c r="L40" s="370" t="s">
        <v>1409</v>
      </c>
      <c r="M40" s="1428"/>
    </row>
    <row r="41" spans="1:13" s="125" customFormat="1" ht="14.25" customHeight="1" x14ac:dyDescent="0.2">
      <c r="A41" s="1259"/>
      <c r="B41" s="796" t="s">
        <v>1425</v>
      </c>
      <c r="C41" s="797">
        <v>0</v>
      </c>
      <c r="D41" s="797">
        <v>0</v>
      </c>
      <c r="E41" s="798">
        <f t="shared" si="5"/>
        <v>0</v>
      </c>
      <c r="F41" s="797">
        <v>5</v>
      </c>
      <c r="G41" s="797">
        <v>30</v>
      </c>
      <c r="H41" s="798">
        <f t="shared" si="10"/>
        <v>35</v>
      </c>
      <c r="I41" s="798">
        <f t="shared" si="11"/>
        <v>5</v>
      </c>
      <c r="J41" s="798">
        <f t="shared" si="12"/>
        <v>30</v>
      </c>
      <c r="K41" s="798">
        <f t="shared" si="13"/>
        <v>35</v>
      </c>
      <c r="L41" s="799" t="s">
        <v>1410</v>
      </c>
      <c r="M41" s="1425"/>
    </row>
    <row r="42" spans="1:13" ht="13.5" thickBot="1" x14ac:dyDescent="0.25">
      <c r="A42" s="1273" t="s">
        <v>623</v>
      </c>
      <c r="B42" s="749" t="s">
        <v>1445</v>
      </c>
      <c r="C42" s="750">
        <v>24</v>
      </c>
      <c r="D42" s="750">
        <v>58</v>
      </c>
      <c r="E42" s="751">
        <f t="shared" si="9"/>
        <v>82</v>
      </c>
      <c r="F42" s="750">
        <v>5</v>
      </c>
      <c r="G42" s="750">
        <v>2</v>
      </c>
      <c r="H42" s="751">
        <f t="shared" ref="H42:H48" si="18">F42+G42</f>
        <v>7</v>
      </c>
      <c r="I42" s="751">
        <f t="shared" ref="I42:I54" si="19">SUM(C42+F42)</f>
        <v>29</v>
      </c>
      <c r="J42" s="751">
        <f t="shared" ref="J42:J54" si="20">SUM(D42+G42)</f>
        <v>60</v>
      </c>
      <c r="K42" s="751">
        <f t="shared" ref="K42:K48" si="21">SUM(I42:J42)</f>
        <v>89</v>
      </c>
      <c r="L42" s="752" t="s">
        <v>1433</v>
      </c>
      <c r="M42" s="1424" t="s">
        <v>858</v>
      </c>
    </row>
    <row r="43" spans="1:13" ht="26.25" thickBot="1" x14ac:dyDescent="0.25">
      <c r="A43" s="1242"/>
      <c r="B43" s="757" t="s">
        <v>1440</v>
      </c>
      <c r="C43" s="270">
        <v>16</v>
      </c>
      <c r="D43" s="270">
        <v>13</v>
      </c>
      <c r="E43" s="343">
        <f t="shared" si="9"/>
        <v>29</v>
      </c>
      <c r="F43" s="270">
        <v>3</v>
      </c>
      <c r="G43" s="270">
        <v>2</v>
      </c>
      <c r="H43" s="343">
        <f t="shared" si="18"/>
        <v>5</v>
      </c>
      <c r="I43" s="343">
        <f t="shared" si="19"/>
        <v>19</v>
      </c>
      <c r="J43" s="343">
        <f t="shared" si="20"/>
        <v>15</v>
      </c>
      <c r="K43" s="343">
        <f t="shared" si="21"/>
        <v>34</v>
      </c>
      <c r="L43" s="758" t="s">
        <v>1434</v>
      </c>
      <c r="M43" s="1428"/>
    </row>
    <row r="44" spans="1:13" ht="26.25" thickBot="1" x14ac:dyDescent="0.25">
      <c r="A44" s="1242"/>
      <c r="B44" s="576" t="s">
        <v>1441</v>
      </c>
      <c r="C44" s="577">
        <v>0</v>
      </c>
      <c r="D44" s="577">
        <v>8</v>
      </c>
      <c r="E44" s="578">
        <f t="shared" ref="E44:E45" si="22">C44+D44</f>
        <v>8</v>
      </c>
      <c r="F44" s="577">
        <v>0</v>
      </c>
      <c r="G44" s="577">
        <v>0</v>
      </c>
      <c r="H44" s="578">
        <f t="shared" ref="H44:H45" si="23">F44+G44</f>
        <v>0</v>
      </c>
      <c r="I44" s="578">
        <f t="shared" ref="I44:I45" si="24">SUM(C44+F44)</f>
        <v>0</v>
      </c>
      <c r="J44" s="578">
        <f t="shared" ref="J44:J45" si="25">SUM(D44+G44)</f>
        <v>8</v>
      </c>
      <c r="K44" s="578">
        <f t="shared" ref="K44:K45" si="26">SUM(I44:J44)</f>
        <v>8</v>
      </c>
      <c r="L44" s="511" t="s">
        <v>1435</v>
      </c>
      <c r="M44" s="1428"/>
    </row>
    <row r="45" spans="1:13" ht="24.75" customHeight="1" thickBot="1" x14ac:dyDescent="0.25">
      <c r="A45" s="1242"/>
      <c r="B45" s="757" t="s">
        <v>1442</v>
      </c>
      <c r="C45" s="270">
        <v>39</v>
      </c>
      <c r="D45" s="270">
        <v>27</v>
      </c>
      <c r="E45" s="343">
        <f t="shared" si="22"/>
        <v>66</v>
      </c>
      <c r="F45" s="270">
        <v>2</v>
      </c>
      <c r="G45" s="270">
        <v>0</v>
      </c>
      <c r="H45" s="343">
        <f t="shared" si="23"/>
        <v>2</v>
      </c>
      <c r="I45" s="343">
        <f t="shared" si="24"/>
        <v>41</v>
      </c>
      <c r="J45" s="343">
        <f t="shared" si="25"/>
        <v>27</v>
      </c>
      <c r="K45" s="343">
        <f t="shared" si="26"/>
        <v>68</v>
      </c>
      <c r="L45" s="758" t="s">
        <v>1436</v>
      </c>
      <c r="M45" s="1428"/>
    </row>
    <row r="46" spans="1:13" ht="26.25" thickBot="1" x14ac:dyDescent="0.25">
      <c r="A46" s="1242"/>
      <c r="B46" s="576" t="s">
        <v>1443</v>
      </c>
      <c r="C46" s="577">
        <v>12</v>
      </c>
      <c r="D46" s="577">
        <v>2</v>
      </c>
      <c r="E46" s="578">
        <f t="shared" si="9"/>
        <v>14</v>
      </c>
      <c r="F46" s="577">
        <v>0</v>
      </c>
      <c r="G46" s="577">
        <v>1</v>
      </c>
      <c r="H46" s="578">
        <f t="shared" si="18"/>
        <v>1</v>
      </c>
      <c r="I46" s="578">
        <f t="shared" si="19"/>
        <v>12</v>
      </c>
      <c r="J46" s="578">
        <f t="shared" si="20"/>
        <v>3</v>
      </c>
      <c r="K46" s="578">
        <f t="shared" si="21"/>
        <v>15</v>
      </c>
      <c r="L46" s="511" t="s">
        <v>1437</v>
      </c>
      <c r="M46" s="1428"/>
    </row>
    <row r="47" spans="1:13" ht="13.5" thickBot="1" x14ac:dyDescent="0.25">
      <c r="A47" s="1242"/>
      <c r="B47" s="757" t="s">
        <v>1426</v>
      </c>
      <c r="C47" s="270">
        <v>4</v>
      </c>
      <c r="D47" s="270">
        <v>22</v>
      </c>
      <c r="E47" s="343">
        <f t="shared" si="9"/>
        <v>26</v>
      </c>
      <c r="F47" s="270">
        <v>0</v>
      </c>
      <c r="G47" s="270">
        <v>1</v>
      </c>
      <c r="H47" s="343">
        <f t="shared" si="18"/>
        <v>1</v>
      </c>
      <c r="I47" s="343">
        <f t="shared" si="19"/>
        <v>4</v>
      </c>
      <c r="J47" s="343">
        <f t="shared" si="20"/>
        <v>23</v>
      </c>
      <c r="K47" s="343">
        <f t="shared" si="21"/>
        <v>27</v>
      </c>
      <c r="L47" s="758" t="s">
        <v>1438</v>
      </c>
      <c r="M47" s="1428"/>
    </row>
    <row r="48" spans="1:13" x14ac:dyDescent="0.2">
      <c r="A48" s="1243"/>
      <c r="B48" s="753" t="s">
        <v>1444</v>
      </c>
      <c r="C48" s="754">
        <v>10</v>
      </c>
      <c r="D48" s="754">
        <v>16</v>
      </c>
      <c r="E48" s="755">
        <f t="shared" si="9"/>
        <v>26</v>
      </c>
      <c r="F48" s="754">
        <v>0</v>
      </c>
      <c r="G48" s="754">
        <v>3</v>
      </c>
      <c r="H48" s="755">
        <f t="shared" si="18"/>
        <v>3</v>
      </c>
      <c r="I48" s="755">
        <f t="shared" si="19"/>
        <v>10</v>
      </c>
      <c r="J48" s="755">
        <f t="shared" si="20"/>
        <v>19</v>
      </c>
      <c r="K48" s="755">
        <f t="shared" si="21"/>
        <v>29</v>
      </c>
      <c r="L48" s="756" t="s">
        <v>1439</v>
      </c>
      <c r="M48" s="1425"/>
    </row>
    <row r="49" spans="1:18" s="125" customFormat="1" ht="15.75" thickBot="1" x14ac:dyDescent="0.25">
      <c r="A49" s="1271" t="s">
        <v>922</v>
      </c>
      <c r="B49" s="1272"/>
      <c r="C49" s="803"/>
      <c r="D49" s="803"/>
      <c r="E49" s="761"/>
      <c r="F49" s="803"/>
      <c r="G49" s="803"/>
      <c r="H49" s="761"/>
      <c r="I49" s="761"/>
      <c r="J49" s="761"/>
      <c r="K49" s="761"/>
      <c r="L49" s="804"/>
      <c r="M49" s="1426" t="s">
        <v>219</v>
      </c>
    </row>
    <row r="50" spans="1:18" ht="13.5" thickBot="1" x14ac:dyDescent="0.25">
      <c r="A50" s="1253" t="s">
        <v>365</v>
      </c>
      <c r="B50" s="576" t="s">
        <v>1347</v>
      </c>
      <c r="C50" s="577">
        <v>0</v>
      </c>
      <c r="D50" s="577">
        <v>0</v>
      </c>
      <c r="E50" s="578">
        <f>C50+D50</f>
        <v>0</v>
      </c>
      <c r="F50" s="577">
        <v>0</v>
      </c>
      <c r="G50" s="577">
        <v>1</v>
      </c>
      <c r="H50" s="578">
        <f>F50+G50</f>
        <v>1</v>
      </c>
      <c r="I50" s="578">
        <f t="shared" si="19"/>
        <v>0</v>
      </c>
      <c r="J50" s="578">
        <f t="shared" si="20"/>
        <v>1</v>
      </c>
      <c r="K50" s="578">
        <f>SUM(I50:J50)</f>
        <v>1</v>
      </c>
      <c r="L50" s="511" t="s">
        <v>1349</v>
      </c>
      <c r="M50" s="1427" t="s">
        <v>762</v>
      </c>
    </row>
    <row r="51" spans="1:18" ht="13.5" thickBot="1" x14ac:dyDescent="0.25">
      <c r="A51" s="1254"/>
      <c r="B51" s="579" t="s">
        <v>1348</v>
      </c>
      <c r="C51" s="247">
        <v>0</v>
      </c>
      <c r="D51" s="247">
        <v>3</v>
      </c>
      <c r="E51" s="342">
        <f t="shared" ref="E51:E54" si="27">C51+D51</f>
        <v>3</v>
      </c>
      <c r="F51" s="247">
        <v>0</v>
      </c>
      <c r="G51" s="247">
        <v>3</v>
      </c>
      <c r="H51" s="342">
        <f t="shared" ref="H51:H54" si="28">F51+G51</f>
        <v>3</v>
      </c>
      <c r="I51" s="342">
        <f t="shared" si="19"/>
        <v>0</v>
      </c>
      <c r="J51" s="342">
        <f t="shared" si="20"/>
        <v>6</v>
      </c>
      <c r="K51" s="342">
        <f t="shared" ref="K51:K54" si="29">SUM(I51:J51)</f>
        <v>6</v>
      </c>
      <c r="L51" s="370" t="s">
        <v>1350</v>
      </c>
      <c r="M51" s="1428"/>
    </row>
    <row r="52" spans="1:18" ht="13.5" thickBot="1" x14ac:dyDescent="0.25">
      <c r="A52" s="1254"/>
      <c r="B52" s="576" t="s">
        <v>1107</v>
      </c>
      <c r="C52" s="577">
        <v>0</v>
      </c>
      <c r="D52" s="577">
        <v>2</v>
      </c>
      <c r="E52" s="578">
        <f t="shared" si="27"/>
        <v>2</v>
      </c>
      <c r="F52" s="577">
        <v>3</v>
      </c>
      <c r="G52" s="577">
        <v>5</v>
      </c>
      <c r="H52" s="578">
        <f t="shared" si="28"/>
        <v>8</v>
      </c>
      <c r="I52" s="578">
        <f t="shared" si="19"/>
        <v>3</v>
      </c>
      <c r="J52" s="578">
        <f t="shared" si="20"/>
        <v>7</v>
      </c>
      <c r="K52" s="578">
        <f t="shared" si="29"/>
        <v>10</v>
      </c>
      <c r="L52" s="511" t="s">
        <v>565</v>
      </c>
      <c r="M52" s="1428"/>
    </row>
    <row r="53" spans="1:18" ht="13.5" thickBot="1" x14ac:dyDescent="0.25">
      <c r="A53" s="1254"/>
      <c r="B53" s="579" t="s">
        <v>1067</v>
      </c>
      <c r="C53" s="247">
        <v>1</v>
      </c>
      <c r="D53" s="247">
        <v>0</v>
      </c>
      <c r="E53" s="342">
        <f t="shared" si="27"/>
        <v>1</v>
      </c>
      <c r="F53" s="247">
        <v>5</v>
      </c>
      <c r="G53" s="247">
        <v>1</v>
      </c>
      <c r="H53" s="342">
        <f t="shared" si="28"/>
        <v>6</v>
      </c>
      <c r="I53" s="342">
        <f t="shared" si="19"/>
        <v>6</v>
      </c>
      <c r="J53" s="342">
        <f t="shared" si="20"/>
        <v>1</v>
      </c>
      <c r="K53" s="342">
        <f t="shared" si="29"/>
        <v>7</v>
      </c>
      <c r="L53" s="370" t="s">
        <v>1068</v>
      </c>
      <c r="M53" s="1428"/>
      <c r="O53" s="644"/>
      <c r="P53" s="644"/>
      <c r="Q53" s="644"/>
      <c r="R53" s="644"/>
    </row>
    <row r="54" spans="1:18" ht="12" customHeight="1" x14ac:dyDescent="0.2">
      <c r="A54" s="1255"/>
      <c r="B54" s="753" t="s">
        <v>564</v>
      </c>
      <c r="C54" s="754">
        <v>0</v>
      </c>
      <c r="D54" s="754">
        <v>1</v>
      </c>
      <c r="E54" s="755">
        <f t="shared" si="27"/>
        <v>1</v>
      </c>
      <c r="F54" s="754">
        <v>8</v>
      </c>
      <c r="G54" s="754">
        <v>4</v>
      </c>
      <c r="H54" s="755">
        <f t="shared" si="28"/>
        <v>12</v>
      </c>
      <c r="I54" s="755">
        <f t="shared" si="19"/>
        <v>8</v>
      </c>
      <c r="J54" s="755">
        <f t="shared" si="20"/>
        <v>5</v>
      </c>
      <c r="K54" s="755">
        <f t="shared" si="29"/>
        <v>13</v>
      </c>
      <c r="L54" s="756" t="s">
        <v>566</v>
      </c>
      <c r="M54" s="1425"/>
    </row>
    <row r="55" spans="1:18" ht="15.75" customHeight="1" thickBot="1" x14ac:dyDescent="0.25">
      <c r="A55" s="1256" t="s">
        <v>923</v>
      </c>
      <c r="B55" s="1257"/>
      <c r="C55" s="800"/>
      <c r="D55" s="800"/>
      <c r="E55" s="801"/>
      <c r="F55" s="800"/>
      <c r="G55" s="800"/>
      <c r="H55" s="801"/>
      <c r="I55" s="801"/>
      <c r="J55" s="801"/>
      <c r="K55" s="801"/>
      <c r="L55" s="802"/>
      <c r="M55" s="1423" t="s">
        <v>567</v>
      </c>
    </row>
    <row r="56" spans="1:18" ht="13.5" thickBot="1" x14ac:dyDescent="0.25">
      <c r="A56" s="1241" t="s">
        <v>365</v>
      </c>
      <c r="B56" s="576" t="s">
        <v>1007</v>
      </c>
      <c r="C56" s="577">
        <v>0</v>
      </c>
      <c r="D56" s="577">
        <v>0</v>
      </c>
      <c r="E56" s="578">
        <f t="shared" ref="E56:E104" si="30">C56+D56</f>
        <v>0</v>
      </c>
      <c r="F56" s="577">
        <v>1</v>
      </c>
      <c r="G56" s="577">
        <v>4</v>
      </c>
      <c r="H56" s="578">
        <f t="shared" ref="H56:H104" si="31">F56+G56</f>
        <v>5</v>
      </c>
      <c r="I56" s="578">
        <f t="shared" ref="I56:J71" si="32">SUM(C56+F56)</f>
        <v>1</v>
      </c>
      <c r="J56" s="578">
        <f t="shared" si="32"/>
        <v>4</v>
      </c>
      <c r="K56" s="578">
        <f t="shared" ref="K56" si="33">SUM(I56:J56)</f>
        <v>5</v>
      </c>
      <c r="L56" s="511" t="s">
        <v>796</v>
      </c>
      <c r="M56" s="1239" t="s">
        <v>762</v>
      </c>
      <c r="O56" s="644"/>
      <c r="P56" s="644"/>
      <c r="Q56" s="644"/>
      <c r="R56" s="644"/>
    </row>
    <row r="57" spans="1:18" ht="13.5" thickBot="1" x14ac:dyDescent="0.25">
      <c r="A57" s="1242"/>
      <c r="B57" s="579" t="s">
        <v>1108</v>
      </c>
      <c r="C57" s="247">
        <v>0</v>
      </c>
      <c r="D57" s="247">
        <v>1</v>
      </c>
      <c r="E57" s="342">
        <f>C57+D57</f>
        <v>1</v>
      </c>
      <c r="F57" s="247">
        <v>0</v>
      </c>
      <c r="G57" s="247">
        <v>4</v>
      </c>
      <c r="H57" s="342">
        <f t="shared" si="31"/>
        <v>4</v>
      </c>
      <c r="I57" s="342">
        <f t="shared" si="32"/>
        <v>0</v>
      </c>
      <c r="J57" s="342">
        <f t="shared" si="32"/>
        <v>5</v>
      </c>
      <c r="K57" s="342">
        <f t="shared" ref="K57:K85" si="34">SUM(I57:J57)</f>
        <v>5</v>
      </c>
      <c r="L57" s="370" t="s">
        <v>571</v>
      </c>
      <c r="M57" s="1240"/>
    </row>
    <row r="58" spans="1:18" ht="13.5" thickBot="1" x14ac:dyDescent="0.25">
      <c r="A58" s="1242"/>
      <c r="B58" s="576" t="s">
        <v>569</v>
      </c>
      <c r="C58" s="577">
        <v>0</v>
      </c>
      <c r="D58" s="577">
        <v>0</v>
      </c>
      <c r="E58" s="578">
        <f>C58+D58</f>
        <v>0</v>
      </c>
      <c r="F58" s="577">
        <v>0</v>
      </c>
      <c r="G58" s="577">
        <v>7</v>
      </c>
      <c r="H58" s="578">
        <f t="shared" si="31"/>
        <v>7</v>
      </c>
      <c r="I58" s="578">
        <f t="shared" si="32"/>
        <v>0</v>
      </c>
      <c r="J58" s="578">
        <f t="shared" si="32"/>
        <v>7</v>
      </c>
      <c r="K58" s="578">
        <f t="shared" si="34"/>
        <v>7</v>
      </c>
      <c r="L58" s="511" t="s">
        <v>573</v>
      </c>
      <c r="M58" s="1240"/>
      <c r="O58" s="644"/>
      <c r="P58" s="644"/>
      <c r="Q58" s="644"/>
      <c r="R58" s="644"/>
    </row>
    <row r="59" spans="1:18" ht="13.5" thickBot="1" x14ac:dyDescent="0.25">
      <c r="A59" s="1242"/>
      <c r="B59" s="579" t="s">
        <v>1109</v>
      </c>
      <c r="C59" s="247">
        <v>1</v>
      </c>
      <c r="D59" s="247">
        <v>2</v>
      </c>
      <c r="E59" s="342">
        <f>C59+D59</f>
        <v>3</v>
      </c>
      <c r="F59" s="247">
        <v>3</v>
      </c>
      <c r="G59" s="247">
        <v>1</v>
      </c>
      <c r="H59" s="342">
        <f t="shared" si="31"/>
        <v>4</v>
      </c>
      <c r="I59" s="342">
        <f t="shared" si="32"/>
        <v>4</v>
      </c>
      <c r="J59" s="342">
        <f t="shared" si="32"/>
        <v>3</v>
      </c>
      <c r="K59" s="342">
        <f t="shared" si="34"/>
        <v>7</v>
      </c>
      <c r="L59" s="370" t="s">
        <v>574</v>
      </c>
      <c r="M59" s="1240"/>
    </row>
    <row r="60" spans="1:18" ht="13.5" thickBot="1" x14ac:dyDescent="0.25">
      <c r="A60" s="1242"/>
      <c r="B60" s="576" t="s">
        <v>570</v>
      </c>
      <c r="C60" s="577">
        <v>0</v>
      </c>
      <c r="D60" s="577">
        <v>0</v>
      </c>
      <c r="E60" s="578">
        <f t="shared" si="30"/>
        <v>0</v>
      </c>
      <c r="F60" s="577">
        <v>1</v>
      </c>
      <c r="G60" s="577">
        <v>5</v>
      </c>
      <c r="H60" s="578">
        <f t="shared" si="31"/>
        <v>6</v>
      </c>
      <c r="I60" s="578">
        <f t="shared" si="32"/>
        <v>1</v>
      </c>
      <c r="J60" s="578">
        <f t="shared" si="32"/>
        <v>5</v>
      </c>
      <c r="K60" s="578">
        <f t="shared" si="34"/>
        <v>6</v>
      </c>
      <c r="L60" s="511" t="s">
        <v>1351</v>
      </c>
      <c r="M60" s="1240"/>
      <c r="O60" s="644"/>
      <c r="P60" s="644"/>
      <c r="Q60" s="644"/>
      <c r="R60" s="644"/>
    </row>
    <row r="61" spans="1:18" ht="13.5" thickBot="1" x14ac:dyDescent="0.25">
      <c r="A61" s="1242"/>
      <c r="B61" s="579" t="s">
        <v>1110</v>
      </c>
      <c r="C61" s="247">
        <v>1</v>
      </c>
      <c r="D61" s="247">
        <v>4</v>
      </c>
      <c r="E61" s="342">
        <f>C61+D61</f>
        <v>5</v>
      </c>
      <c r="F61" s="247">
        <v>3</v>
      </c>
      <c r="G61" s="247">
        <v>2</v>
      </c>
      <c r="H61" s="342">
        <f t="shared" si="31"/>
        <v>5</v>
      </c>
      <c r="I61" s="342">
        <f t="shared" si="32"/>
        <v>4</v>
      </c>
      <c r="J61" s="342">
        <f t="shared" si="32"/>
        <v>6</v>
      </c>
      <c r="K61" s="342">
        <f t="shared" si="34"/>
        <v>10</v>
      </c>
      <c r="L61" s="370" t="s">
        <v>575</v>
      </c>
      <c r="M61" s="1240"/>
    </row>
    <row r="62" spans="1:18" ht="13.5" thickBot="1" x14ac:dyDescent="0.25">
      <c r="A62" s="1242"/>
      <c r="B62" s="576" t="s">
        <v>1111</v>
      </c>
      <c r="C62" s="577">
        <v>2</v>
      </c>
      <c r="D62" s="577">
        <v>4</v>
      </c>
      <c r="E62" s="578">
        <f t="shared" si="30"/>
        <v>6</v>
      </c>
      <c r="F62" s="577">
        <v>7</v>
      </c>
      <c r="G62" s="577">
        <v>4</v>
      </c>
      <c r="H62" s="578">
        <f t="shared" si="31"/>
        <v>11</v>
      </c>
      <c r="I62" s="578">
        <f t="shared" si="32"/>
        <v>9</v>
      </c>
      <c r="J62" s="578">
        <f t="shared" si="32"/>
        <v>8</v>
      </c>
      <c r="K62" s="578">
        <f t="shared" si="34"/>
        <v>17</v>
      </c>
      <c r="L62" s="511" t="s">
        <v>576</v>
      </c>
      <c r="M62" s="1240"/>
      <c r="O62" s="644"/>
      <c r="P62" s="644"/>
      <c r="Q62" s="644"/>
      <c r="R62" s="644"/>
    </row>
    <row r="63" spans="1:18" x14ac:dyDescent="0.2">
      <c r="A63" s="1243"/>
      <c r="B63" s="870" t="s">
        <v>1112</v>
      </c>
      <c r="C63" s="279">
        <v>0</v>
      </c>
      <c r="D63" s="279">
        <v>2</v>
      </c>
      <c r="E63" s="871">
        <f>C63+D63</f>
        <v>2</v>
      </c>
      <c r="F63" s="279">
        <v>1</v>
      </c>
      <c r="G63" s="279">
        <v>3</v>
      </c>
      <c r="H63" s="871">
        <f>F63+G63</f>
        <v>4</v>
      </c>
      <c r="I63" s="871">
        <f t="shared" si="32"/>
        <v>1</v>
      </c>
      <c r="J63" s="871">
        <f t="shared" si="32"/>
        <v>5</v>
      </c>
      <c r="K63" s="871">
        <f t="shared" si="34"/>
        <v>6</v>
      </c>
      <c r="L63" s="872" t="s">
        <v>1114</v>
      </c>
      <c r="M63" s="1016"/>
    </row>
    <row r="64" spans="1:18" ht="13.5" thickBot="1" x14ac:dyDescent="0.25">
      <c r="A64" s="1242" t="s">
        <v>365</v>
      </c>
      <c r="B64" s="745" t="s">
        <v>1113</v>
      </c>
      <c r="C64" s="746">
        <v>0</v>
      </c>
      <c r="D64" s="746">
        <v>4</v>
      </c>
      <c r="E64" s="747">
        <f t="shared" si="30"/>
        <v>4</v>
      </c>
      <c r="F64" s="746">
        <v>0</v>
      </c>
      <c r="G64" s="746">
        <v>5</v>
      </c>
      <c r="H64" s="747">
        <f t="shared" si="31"/>
        <v>5</v>
      </c>
      <c r="I64" s="747">
        <f t="shared" si="32"/>
        <v>0</v>
      </c>
      <c r="J64" s="747">
        <f t="shared" si="32"/>
        <v>9</v>
      </c>
      <c r="K64" s="747">
        <f t="shared" si="34"/>
        <v>9</v>
      </c>
      <c r="L64" s="748" t="s">
        <v>797</v>
      </c>
      <c r="M64" s="1240" t="s">
        <v>762</v>
      </c>
      <c r="O64" s="644"/>
      <c r="P64" s="644"/>
      <c r="Q64" s="644"/>
      <c r="R64" s="644"/>
    </row>
    <row r="65" spans="1:18" ht="13.5" thickBot="1" x14ac:dyDescent="0.25">
      <c r="A65" s="1242"/>
      <c r="B65" s="579" t="s">
        <v>1115</v>
      </c>
      <c r="C65" s="247">
        <v>0</v>
      </c>
      <c r="D65" s="247">
        <v>2</v>
      </c>
      <c r="E65" s="342">
        <f t="shared" si="30"/>
        <v>2</v>
      </c>
      <c r="F65" s="247">
        <v>0</v>
      </c>
      <c r="G65" s="247">
        <v>6</v>
      </c>
      <c r="H65" s="342">
        <f>F65+G65</f>
        <v>6</v>
      </c>
      <c r="I65" s="342">
        <f t="shared" si="32"/>
        <v>0</v>
      </c>
      <c r="J65" s="342">
        <f t="shared" si="32"/>
        <v>8</v>
      </c>
      <c r="K65" s="342">
        <f t="shared" si="34"/>
        <v>8</v>
      </c>
      <c r="L65" s="370" t="s">
        <v>1352</v>
      </c>
      <c r="M65" s="1240"/>
    </row>
    <row r="66" spans="1:18" ht="13.5" thickBot="1" x14ac:dyDescent="0.25">
      <c r="A66" s="1242"/>
      <c r="B66" s="576" t="s">
        <v>577</v>
      </c>
      <c r="C66" s="577">
        <v>0</v>
      </c>
      <c r="D66" s="577">
        <v>6</v>
      </c>
      <c r="E66" s="578">
        <f t="shared" si="30"/>
        <v>6</v>
      </c>
      <c r="F66" s="577">
        <v>0</v>
      </c>
      <c r="G66" s="577">
        <v>0</v>
      </c>
      <c r="H66" s="578">
        <f>F66+G66</f>
        <v>0</v>
      </c>
      <c r="I66" s="578">
        <f t="shared" si="32"/>
        <v>0</v>
      </c>
      <c r="J66" s="578">
        <f t="shared" si="32"/>
        <v>6</v>
      </c>
      <c r="K66" s="578">
        <f t="shared" si="34"/>
        <v>6</v>
      </c>
      <c r="L66" s="511" t="s">
        <v>1353</v>
      </c>
      <c r="M66" s="1240"/>
      <c r="O66" s="644"/>
      <c r="P66" s="644"/>
      <c r="Q66" s="644"/>
      <c r="R66" s="644"/>
    </row>
    <row r="67" spans="1:18" ht="13.5" thickBot="1" x14ac:dyDescent="0.25">
      <c r="A67" s="1242"/>
      <c r="B67" s="579" t="s">
        <v>564</v>
      </c>
      <c r="C67" s="247">
        <v>0</v>
      </c>
      <c r="D67" s="247">
        <v>3</v>
      </c>
      <c r="E67" s="342">
        <f t="shared" si="30"/>
        <v>3</v>
      </c>
      <c r="F67" s="247">
        <v>0</v>
      </c>
      <c r="G67" s="247">
        <v>4</v>
      </c>
      <c r="H67" s="342">
        <f>F67+G67</f>
        <v>4</v>
      </c>
      <c r="I67" s="342">
        <f t="shared" si="32"/>
        <v>0</v>
      </c>
      <c r="J67" s="342">
        <f t="shared" si="32"/>
        <v>7</v>
      </c>
      <c r="K67" s="342">
        <f t="shared" si="34"/>
        <v>7</v>
      </c>
      <c r="L67" s="370" t="s">
        <v>566</v>
      </c>
      <c r="M67" s="1240"/>
    </row>
    <row r="68" spans="1:18" ht="13.5" thickBot="1" x14ac:dyDescent="0.25">
      <c r="A68" s="1242"/>
      <c r="B68" s="576" t="s">
        <v>578</v>
      </c>
      <c r="C68" s="577">
        <v>0</v>
      </c>
      <c r="D68" s="577">
        <v>0</v>
      </c>
      <c r="E68" s="578">
        <f t="shared" si="30"/>
        <v>0</v>
      </c>
      <c r="F68" s="577">
        <v>10</v>
      </c>
      <c r="G68" s="577">
        <v>0</v>
      </c>
      <c r="H68" s="578">
        <f>F68+G68</f>
        <v>10</v>
      </c>
      <c r="I68" s="578">
        <f t="shared" si="32"/>
        <v>10</v>
      </c>
      <c r="J68" s="578">
        <f t="shared" si="32"/>
        <v>0</v>
      </c>
      <c r="K68" s="578">
        <f t="shared" si="34"/>
        <v>10</v>
      </c>
      <c r="L68" s="511" t="s">
        <v>583</v>
      </c>
      <c r="M68" s="1240"/>
      <c r="O68" s="644"/>
      <c r="P68" s="644"/>
      <c r="Q68" s="644"/>
      <c r="R68" s="644"/>
    </row>
    <row r="69" spans="1:18" ht="13.5" thickBot="1" x14ac:dyDescent="0.25">
      <c r="A69" s="1242"/>
      <c r="B69" s="579" t="s">
        <v>579</v>
      </c>
      <c r="C69" s="247">
        <v>1</v>
      </c>
      <c r="D69" s="247">
        <v>1</v>
      </c>
      <c r="E69" s="342">
        <f>C69+D69</f>
        <v>2</v>
      </c>
      <c r="F69" s="247">
        <v>2</v>
      </c>
      <c r="G69" s="247">
        <v>6</v>
      </c>
      <c r="H69" s="342">
        <f>F69+G69</f>
        <v>8</v>
      </c>
      <c r="I69" s="342">
        <f t="shared" si="32"/>
        <v>3</v>
      </c>
      <c r="J69" s="342">
        <f t="shared" si="32"/>
        <v>7</v>
      </c>
      <c r="K69" s="342">
        <f t="shared" si="34"/>
        <v>10</v>
      </c>
      <c r="L69" s="370" t="s">
        <v>584</v>
      </c>
      <c r="M69" s="1240"/>
    </row>
    <row r="70" spans="1:18" ht="13.5" thickBot="1" x14ac:dyDescent="0.25">
      <c r="A70" s="1242"/>
      <c r="B70" s="576" t="s">
        <v>580</v>
      </c>
      <c r="C70" s="577">
        <v>0</v>
      </c>
      <c r="D70" s="577">
        <v>0</v>
      </c>
      <c r="E70" s="578">
        <f t="shared" si="30"/>
        <v>0</v>
      </c>
      <c r="F70" s="577">
        <v>3</v>
      </c>
      <c r="G70" s="577">
        <v>2</v>
      </c>
      <c r="H70" s="578">
        <f t="shared" si="31"/>
        <v>5</v>
      </c>
      <c r="I70" s="578">
        <f t="shared" si="32"/>
        <v>3</v>
      </c>
      <c r="J70" s="578">
        <f t="shared" si="32"/>
        <v>2</v>
      </c>
      <c r="K70" s="578">
        <f t="shared" si="34"/>
        <v>5</v>
      </c>
      <c r="L70" s="511" t="s">
        <v>585</v>
      </c>
      <c r="M70" s="1240"/>
      <c r="O70" s="644"/>
      <c r="P70" s="644"/>
      <c r="Q70" s="644"/>
      <c r="R70" s="644"/>
    </row>
    <row r="71" spans="1:18" ht="13.5" thickBot="1" x14ac:dyDescent="0.25">
      <c r="A71" s="1242"/>
      <c r="B71" s="579" t="s">
        <v>927</v>
      </c>
      <c r="C71" s="247">
        <v>3</v>
      </c>
      <c r="D71" s="247">
        <v>8</v>
      </c>
      <c r="E71" s="342">
        <f t="shared" si="30"/>
        <v>11</v>
      </c>
      <c r="F71" s="247">
        <v>3</v>
      </c>
      <c r="G71" s="247">
        <v>3</v>
      </c>
      <c r="H71" s="342">
        <f t="shared" si="31"/>
        <v>6</v>
      </c>
      <c r="I71" s="342">
        <f t="shared" si="32"/>
        <v>6</v>
      </c>
      <c r="J71" s="342">
        <f t="shared" si="32"/>
        <v>11</v>
      </c>
      <c r="K71" s="342">
        <f t="shared" si="34"/>
        <v>17</v>
      </c>
      <c r="L71" s="370" t="s">
        <v>586</v>
      </c>
      <c r="M71" s="1240"/>
    </row>
    <row r="72" spans="1:18" ht="13.5" thickBot="1" x14ac:dyDescent="0.25">
      <c r="A72" s="1242"/>
      <c r="B72" s="576" t="s">
        <v>581</v>
      </c>
      <c r="C72" s="577">
        <v>0</v>
      </c>
      <c r="D72" s="577">
        <v>0</v>
      </c>
      <c r="E72" s="578">
        <f t="shared" si="30"/>
        <v>0</v>
      </c>
      <c r="F72" s="577">
        <v>3</v>
      </c>
      <c r="G72" s="577">
        <v>13</v>
      </c>
      <c r="H72" s="578">
        <f t="shared" si="31"/>
        <v>16</v>
      </c>
      <c r="I72" s="578">
        <f t="shared" ref="I72:I87" si="35">SUM(C72+F72)</f>
        <v>3</v>
      </c>
      <c r="J72" s="578">
        <f t="shared" ref="J72:J87" si="36">SUM(D72+G72)</f>
        <v>13</v>
      </c>
      <c r="K72" s="578">
        <f t="shared" si="34"/>
        <v>16</v>
      </c>
      <c r="L72" s="511" t="s">
        <v>587</v>
      </c>
      <c r="M72" s="1240"/>
      <c r="O72" s="644"/>
      <c r="P72" s="644"/>
      <c r="Q72" s="644"/>
      <c r="R72" s="644"/>
    </row>
    <row r="73" spans="1:18" ht="13.5" thickBot="1" x14ac:dyDescent="0.25">
      <c r="A73" s="1242"/>
      <c r="B73" s="579" t="s">
        <v>1354</v>
      </c>
      <c r="C73" s="247">
        <v>0</v>
      </c>
      <c r="D73" s="247">
        <v>0</v>
      </c>
      <c r="E73" s="342">
        <f t="shared" si="30"/>
        <v>0</v>
      </c>
      <c r="F73" s="247">
        <v>0</v>
      </c>
      <c r="G73" s="247">
        <v>1</v>
      </c>
      <c r="H73" s="342">
        <f t="shared" si="31"/>
        <v>1</v>
      </c>
      <c r="I73" s="342">
        <f t="shared" si="35"/>
        <v>0</v>
      </c>
      <c r="J73" s="342">
        <f t="shared" si="36"/>
        <v>1</v>
      </c>
      <c r="K73" s="342">
        <f t="shared" si="34"/>
        <v>1</v>
      </c>
      <c r="L73" s="370" t="s">
        <v>1355</v>
      </c>
      <c r="M73" s="1240"/>
    </row>
    <row r="74" spans="1:18" ht="13.5" thickBot="1" x14ac:dyDescent="0.25">
      <c r="A74" s="1242"/>
      <c r="B74" s="576" t="s">
        <v>582</v>
      </c>
      <c r="C74" s="577">
        <v>0</v>
      </c>
      <c r="D74" s="577">
        <v>0</v>
      </c>
      <c r="E74" s="578">
        <f t="shared" si="30"/>
        <v>0</v>
      </c>
      <c r="F74" s="577">
        <v>11</v>
      </c>
      <c r="G74" s="577">
        <v>1</v>
      </c>
      <c r="H74" s="578">
        <f t="shared" si="31"/>
        <v>12</v>
      </c>
      <c r="I74" s="578">
        <f t="shared" si="35"/>
        <v>11</v>
      </c>
      <c r="J74" s="578">
        <f t="shared" si="36"/>
        <v>1</v>
      </c>
      <c r="K74" s="578">
        <f t="shared" si="34"/>
        <v>12</v>
      </c>
      <c r="L74" s="511" t="s">
        <v>588</v>
      </c>
      <c r="M74" s="1240"/>
      <c r="O74" s="644"/>
      <c r="P74" s="644"/>
      <c r="Q74" s="644"/>
      <c r="R74" s="644"/>
    </row>
    <row r="75" spans="1:18" ht="13.5" thickBot="1" x14ac:dyDescent="0.25">
      <c r="A75" s="1242"/>
      <c r="B75" s="579" t="s">
        <v>1116</v>
      </c>
      <c r="C75" s="247">
        <v>0</v>
      </c>
      <c r="D75" s="247">
        <v>1</v>
      </c>
      <c r="E75" s="342">
        <f t="shared" si="30"/>
        <v>1</v>
      </c>
      <c r="F75" s="247">
        <v>1</v>
      </c>
      <c r="G75" s="247">
        <v>4</v>
      </c>
      <c r="H75" s="342">
        <f t="shared" si="31"/>
        <v>5</v>
      </c>
      <c r="I75" s="342">
        <f t="shared" si="35"/>
        <v>1</v>
      </c>
      <c r="J75" s="342">
        <f t="shared" si="36"/>
        <v>5</v>
      </c>
      <c r="K75" s="342">
        <f t="shared" si="34"/>
        <v>6</v>
      </c>
      <c r="L75" s="370" t="s">
        <v>1356</v>
      </c>
      <c r="M75" s="1240"/>
    </row>
    <row r="76" spans="1:18" ht="13.5" thickBot="1" x14ac:dyDescent="0.25">
      <c r="A76" s="1242"/>
      <c r="B76" s="576" t="s">
        <v>568</v>
      </c>
      <c r="C76" s="577">
        <v>0</v>
      </c>
      <c r="D76" s="577">
        <v>0</v>
      </c>
      <c r="E76" s="578">
        <f t="shared" si="30"/>
        <v>0</v>
      </c>
      <c r="F76" s="577">
        <v>0</v>
      </c>
      <c r="G76" s="577">
        <v>8</v>
      </c>
      <c r="H76" s="578">
        <f t="shared" si="31"/>
        <v>8</v>
      </c>
      <c r="I76" s="578">
        <f t="shared" si="35"/>
        <v>0</v>
      </c>
      <c r="J76" s="578">
        <f t="shared" si="36"/>
        <v>8</v>
      </c>
      <c r="K76" s="578">
        <f t="shared" si="34"/>
        <v>8</v>
      </c>
      <c r="L76" s="511" t="s">
        <v>572</v>
      </c>
      <c r="M76" s="1240"/>
      <c r="O76" s="644"/>
      <c r="P76" s="644"/>
      <c r="Q76" s="644"/>
      <c r="R76" s="644"/>
    </row>
    <row r="77" spans="1:18" ht="13.5" thickBot="1" x14ac:dyDescent="0.25">
      <c r="A77" s="1242"/>
      <c r="B77" s="579" t="s">
        <v>1069</v>
      </c>
      <c r="C77" s="247">
        <v>0</v>
      </c>
      <c r="D77" s="247">
        <v>0</v>
      </c>
      <c r="E77" s="342">
        <f t="shared" si="30"/>
        <v>0</v>
      </c>
      <c r="F77" s="247">
        <v>0</v>
      </c>
      <c r="G77" s="247">
        <v>2</v>
      </c>
      <c r="H77" s="342">
        <f t="shared" si="31"/>
        <v>2</v>
      </c>
      <c r="I77" s="342">
        <f t="shared" si="35"/>
        <v>0</v>
      </c>
      <c r="J77" s="342">
        <f t="shared" si="36"/>
        <v>2</v>
      </c>
      <c r="K77" s="342">
        <f t="shared" si="34"/>
        <v>2</v>
      </c>
      <c r="L77" s="370" t="s">
        <v>1070</v>
      </c>
      <c r="M77" s="1240"/>
    </row>
    <row r="78" spans="1:18" ht="13.5" thickBot="1" x14ac:dyDescent="0.25">
      <c r="A78" s="1242"/>
      <c r="B78" s="576" t="s">
        <v>1357</v>
      </c>
      <c r="C78" s="577">
        <v>0</v>
      </c>
      <c r="D78" s="577">
        <v>0</v>
      </c>
      <c r="E78" s="578">
        <f t="shared" si="30"/>
        <v>0</v>
      </c>
      <c r="F78" s="577">
        <v>0</v>
      </c>
      <c r="G78" s="577">
        <v>4</v>
      </c>
      <c r="H78" s="578">
        <f t="shared" si="31"/>
        <v>4</v>
      </c>
      <c r="I78" s="578">
        <f t="shared" si="35"/>
        <v>0</v>
      </c>
      <c r="J78" s="578">
        <f t="shared" si="36"/>
        <v>4</v>
      </c>
      <c r="K78" s="578">
        <f t="shared" si="34"/>
        <v>4</v>
      </c>
      <c r="L78" s="511" t="s">
        <v>1298</v>
      </c>
      <c r="M78" s="1240"/>
      <c r="O78" s="644"/>
      <c r="P78" s="644"/>
      <c r="Q78" s="644"/>
      <c r="R78" s="644"/>
    </row>
    <row r="79" spans="1:18" ht="13.5" thickBot="1" x14ac:dyDescent="0.25">
      <c r="A79" s="1242"/>
      <c r="B79" s="579" t="s">
        <v>589</v>
      </c>
      <c r="C79" s="247">
        <v>0</v>
      </c>
      <c r="D79" s="247">
        <v>1</v>
      </c>
      <c r="E79" s="342">
        <f t="shared" si="30"/>
        <v>1</v>
      </c>
      <c r="F79" s="247">
        <v>1</v>
      </c>
      <c r="G79" s="247">
        <v>3</v>
      </c>
      <c r="H79" s="342">
        <f t="shared" si="31"/>
        <v>4</v>
      </c>
      <c r="I79" s="342">
        <f t="shared" si="35"/>
        <v>1</v>
      </c>
      <c r="J79" s="342">
        <f t="shared" si="36"/>
        <v>4</v>
      </c>
      <c r="K79" s="342">
        <f t="shared" si="34"/>
        <v>5</v>
      </c>
      <c r="L79" s="370" t="s">
        <v>590</v>
      </c>
      <c r="M79" s="1240"/>
    </row>
    <row r="80" spans="1:18" ht="13.5" thickBot="1" x14ac:dyDescent="0.25">
      <c r="A80" s="1242"/>
      <c r="B80" s="576" t="s">
        <v>591</v>
      </c>
      <c r="C80" s="577">
        <v>4</v>
      </c>
      <c r="D80" s="577">
        <v>10</v>
      </c>
      <c r="E80" s="578">
        <f t="shared" si="30"/>
        <v>14</v>
      </c>
      <c r="F80" s="577">
        <v>1</v>
      </c>
      <c r="G80" s="577">
        <v>2</v>
      </c>
      <c r="H80" s="578">
        <f t="shared" si="31"/>
        <v>3</v>
      </c>
      <c r="I80" s="578">
        <f t="shared" si="35"/>
        <v>5</v>
      </c>
      <c r="J80" s="578">
        <f t="shared" si="36"/>
        <v>12</v>
      </c>
      <c r="K80" s="578">
        <f t="shared" si="34"/>
        <v>17</v>
      </c>
      <c r="L80" s="511" t="s">
        <v>593</v>
      </c>
      <c r="M80" s="1240"/>
      <c r="O80" s="644"/>
      <c r="P80" s="644"/>
      <c r="Q80" s="644"/>
      <c r="R80" s="644"/>
    </row>
    <row r="81" spans="1:18" ht="13.5" thickBot="1" x14ac:dyDescent="0.25">
      <c r="A81" s="1242"/>
      <c r="B81" s="579" t="s">
        <v>592</v>
      </c>
      <c r="C81" s="247">
        <v>4</v>
      </c>
      <c r="D81" s="247">
        <v>13</v>
      </c>
      <c r="E81" s="342">
        <f t="shared" si="30"/>
        <v>17</v>
      </c>
      <c r="F81" s="247">
        <v>1</v>
      </c>
      <c r="G81" s="247">
        <v>1</v>
      </c>
      <c r="H81" s="342">
        <f t="shared" si="31"/>
        <v>2</v>
      </c>
      <c r="I81" s="342">
        <f t="shared" si="35"/>
        <v>5</v>
      </c>
      <c r="J81" s="342">
        <f t="shared" si="36"/>
        <v>14</v>
      </c>
      <c r="K81" s="342">
        <f t="shared" si="34"/>
        <v>19</v>
      </c>
      <c r="L81" s="370" t="s">
        <v>594</v>
      </c>
      <c r="M81" s="1240"/>
    </row>
    <row r="82" spans="1:18" ht="13.5" thickBot="1" x14ac:dyDescent="0.25">
      <c r="A82" s="1242"/>
      <c r="B82" s="576" t="s">
        <v>595</v>
      </c>
      <c r="C82" s="577">
        <v>0</v>
      </c>
      <c r="D82" s="577">
        <v>0</v>
      </c>
      <c r="E82" s="578">
        <f t="shared" ref="E82:E84" si="37">C82+D82</f>
        <v>0</v>
      </c>
      <c r="F82" s="577">
        <v>0</v>
      </c>
      <c r="G82" s="577">
        <v>22</v>
      </c>
      <c r="H82" s="578">
        <f t="shared" ref="H82:H84" si="38">F82+G82</f>
        <v>22</v>
      </c>
      <c r="I82" s="578">
        <f t="shared" si="35"/>
        <v>0</v>
      </c>
      <c r="J82" s="578">
        <f t="shared" si="36"/>
        <v>22</v>
      </c>
      <c r="K82" s="578">
        <f t="shared" si="34"/>
        <v>22</v>
      </c>
      <c r="L82" s="511" t="s">
        <v>596</v>
      </c>
      <c r="M82" s="1240"/>
      <c r="O82" s="644"/>
      <c r="P82" s="644"/>
      <c r="Q82" s="644"/>
      <c r="R82" s="644"/>
    </row>
    <row r="83" spans="1:18" ht="13.5" thickBot="1" x14ac:dyDescent="0.25">
      <c r="A83" s="1242"/>
      <c r="B83" s="579" t="s">
        <v>1117</v>
      </c>
      <c r="C83" s="247">
        <v>3</v>
      </c>
      <c r="D83" s="247">
        <v>2</v>
      </c>
      <c r="E83" s="342">
        <f t="shared" si="37"/>
        <v>5</v>
      </c>
      <c r="F83" s="247">
        <v>5</v>
      </c>
      <c r="G83" s="247">
        <v>0</v>
      </c>
      <c r="H83" s="342">
        <f t="shared" si="38"/>
        <v>5</v>
      </c>
      <c r="I83" s="342">
        <f t="shared" si="35"/>
        <v>8</v>
      </c>
      <c r="J83" s="342">
        <f t="shared" si="36"/>
        <v>2</v>
      </c>
      <c r="K83" s="342">
        <f t="shared" si="34"/>
        <v>10</v>
      </c>
      <c r="L83" s="370" t="s">
        <v>1358</v>
      </c>
      <c r="M83" s="1240"/>
      <c r="O83" s="644"/>
      <c r="P83" s="644"/>
      <c r="Q83" s="644"/>
      <c r="R83" s="644"/>
    </row>
    <row r="84" spans="1:18" ht="13.5" thickBot="1" x14ac:dyDescent="0.25">
      <c r="A84" s="1242"/>
      <c r="B84" s="576" t="s">
        <v>1118</v>
      </c>
      <c r="C84" s="577">
        <v>0</v>
      </c>
      <c r="D84" s="577">
        <v>2</v>
      </c>
      <c r="E84" s="578">
        <f t="shared" si="37"/>
        <v>2</v>
      </c>
      <c r="F84" s="577">
        <v>2</v>
      </c>
      <c r="G84" s="577">
        <v>7</v>
      </c>
      <c r="H84" s="578">
        <f t="shared" si="38"/>
        <v>9</v>
      </c>
      <c r="I84" s="578">
        <f t="shared" si="35"/>
        <v>2</v>
      </c>
      <c r="J84" s="578">
        <f t="shared" si="36"/>
        <v>9</v>
      </c>
      <c r="K84" s="578">
        <f t="shared" si="34"/>
        <v>11</v>
      </c>
      <c r="L84" s="511" t="s">
        <v>1008</v>
      </c>
      <c r="M84" s="1240"/>
      <c r="O84" s="644"/>
      <c r="P84" s="644"/>
      <c r="Q84" s="644"/>
      <c r="R84" s="644"/>
    </row>
    <row r="85" spans="1:18" x14ac:dyDescent="0.2">
      <c r="A85" s="1243"/>
      <c r="B85" s="757" t="s">
        <v>1009</v>
      </c>
      <c r="C85" s="270">
        <v>2</v>
      </c>
      <c r="D85" s="270">
        <v>3</v>
      </c>
      <c r="E85" s="343">
        <f t="shared" ref="E85:E87" si="39">C85+D85</f>
        <v>5</v>
      </c>
      <c r="F85" s="270">
        <v>0</v>
      </c>
      <c r="G85" s="270">
        <v>4</v>
      </c>
      <c r="H85" s="343">
        <f t="shared" ref="H85:H87" si="40">F85+G85</f>
        <v>4</v>
      </c>
      <c r="I85" s="343">
        <f t="shared" si="35"/>
        <v>2</v>
      </c>
      <c r="J85" s="343">
        <f t="shared" si="36"/>
        <v>7</v>
      </c>
      <c r="K85" s="343">
        <f t="shared" si="34"/>
        <v>9</v>
      </c>
      <c r="L85" s="758" t="s">
        <v>1359</v>
      </c>
      <c r="M85" s="1016"/>
      <c r="O85" s="644"/>
      <c r="P85" s="644"/>
      <c r="Q85" s="644"/>
      <c r="R85" s="644"/>
    </row>
    <row r="86" spans="1:18" ht="30.75" customHeight="1" thickBot="1" x14ac:dyDescent="0.25">
      <c r="A86" s="1251" t="s">
        <v>1492</v>
      </c>
      <c r="B86" s="749" t="s">
        <v>1428</v>
      </c>
      <c r="C86" s="750">
        <v>0</v>
      </c>
      <c r="D86" s="750">
        <v>1</v>
      </c>
      <c r="E86" s="751">
        <f t="shared" si="39"/>
        <v>1</v>
      </c>
      <c r="F86" s="750">
        <v>0</v>
      </c>
      <c r="G86" s="750">
        <v>3</v>
      </c>
      <c r="H86" s="751">
        <f t="shared" si="40"/>
        <v>3</v>
      </c>
      <c r="I86" s="751">
        <f t="shared" si="35"/>
        <v>0</v>
      </c>
      <c r="J86" s="751">
        <f t="shared" si="36"/>
        <v>4</v>
      </c>
      <c r="K86" s="751">
        <f t="shared" ref="K86:K87" si="41">SUM(I86:J86)</f>
        <v>4</v>
      </c>
      <c r="L86" s="752" t="s">
        <v>1240</v>
      </c>
      <c r="M86" s="1424" t="s">
        <v>1065</v>
      </c>
      <c r="O86" s="644"/>
      <c r="P86" s="644"/>
      <c r="Q86" s="644"/>
      <c r="R86" s="644"/>
    </row>
    <row r="87" spans="1:18" ht="26.25" customHeight="1" x14ac:dyDescent="0.2">
      <c r="A87" s="1252"/>
      <c r="B87" s="757" t="s">
        <v>1429</v>
      </c>
      <c r="C87" s="270">
        <v>0</v>
      </c>
      <c r="D87" s="270">
        <v>7</v>
      </c>
      <c r="E87" s="343">
        <f t="shared" si="39"/>
        <v>7</v>
      </c>
      <c r="F87" s="270">
        <v>0</v>
      </c>
      <c r="G87" s="270">
        <v>1</v>
      </c>
      <c r="H87" s="343">
        <f t="shared" si="40"/>
        <v>1</v>
      </c>
      <c r="I87" s="343">
        <f t="shared" si="35"/>
        <v>0</v>
      </c>
      <c r="J87" s="343">
        <f t="shared" si="36"/>
        <v>8</v>
      </c>
      <c r="K87" s="343">
        <f t="shared" si="41"/>
        <v>8</v>
      </c>
      <c r="L87" s="758" t="s">
        <v>1427</v>
      </c>
      <c r="M87" s="1425"/>
      <c r="O87" s="644"/>
      <c r="P87" s="644"/>
      <c r="Q87" s="644"/>
      <c r="R87" s="644"/>
    </row>
    <row r="88" spans="1:18" ht="15.75" thickBot="1" x14ac:dyDescent="0.25">
      <c r="A88" s="1256" t="s">
        <v>924</v>
      </c>
      <c r="B88" s="1257"/>
      <c r="C88" s="800"/>
      <c r="D88" s="800"/>
      <c r="E88" s="801"/>
      <c r="F88" s="800"/>
      <c r="G88" s="800"/>
      <c r="H88" s="801"/>
      <c r="I88" s="801"/>
      <c r="J88" s="801"/>
      <c r="K88" s="801"/>
      <c r="L88" s="802"/>
      <c r="M88" s="1423" t="s">
        <v>597</v>
      </c>
      <c r="O88" s="644"/>
      <c r="P88" s="644"/>
      <c r="Q88" s="644"/>
      <c r="R88" s="644"/>
    </row>
    <row r="89" spans="1:18" ht="16.5" customHeight="1" thickBot="1" x14ac:dyDescent="0.25">
      <c r="A89" s="1246" t="s">
        <v>365</v>
      </c>
      <c r="B89" s="576" t="s">
        <v>1119</v>
      </c>
      <c r="C89" s="577">
        <v>0</v>
      </c>
      <c r="D89" s="577">
        <v>0</v>
      </c>
      <c r="E89" s="578">
        <f t="shared" si="30"/>
        <v>0</v>
      </c>
      <c r="F89" s="577">
        <v>0</v>
      </c>
      <c r="G89" s="577">
        <v>1</v>
      </c>
      <c r="H89" s="578">
        <f t="shared" si="31"/>
        <v>1</v>
      </c>
      <c r="I89" s="578">
        <f t="shared" ref="I89:I104" si="42">SUM(C89+F89)</f>
        <v>0</v>
      </c>
      <c r="J89" s="578">
        <f t="shared" ref="J89:J104" si="43">SUM(D89+G89)</f>
        <v>1</v>
      </c>
      <c r="K89" s="578">
        <f t="shared" ref="K89:K104" si="44">SUM(I89:J89)</f>
        <v>1</v>
      </c>
      <c r="L89" s="511" t="s">
        <v>1241</v>
      </c>
      <c r="M89" s="1247" t="s">
        <v>762</v>
      </c>
      <c r="N89" s="42">
        <v>0</v>
      </c>
    </row>
    <row r="90" spans="1:18" ht="16.5" customHeight="1" thickBot="1" x14ac:dyDescent="0.25">
      <c r="A90" s="1244"/>
      <c r="B90" s="579" t="s">
        <v>1109</v>
      </c>
      <c r="C90" s="247">
        <v>0</v>
      </c>
      <c r="D90" s="247">
        <v>1</v>
      </c>
      <c r="E90" s="342">
        <f t="shared" si="30"/>
        <v>1</v>
      </c>
      <c r="F90" s="247">
        <v>1</v>
      </c>
      <c r="G90" s="247">
        <v>1</v>
      </c>
      <c r="H90" s="342">
        <f t="shared" si="31"/>
        <v>2</v>
      </c>
      <c r="I90" s="342">
        <f t="shared" si="42"/>
        <v>1</v>
      </c>
      <c r="J90" s="342">
        <f t="shared" si="43"/>
        <v>2</v>
      </c>
      <c r="K90" s="342">
        <f t="shared" si="44"/>
        <v>3</v>
      </c>
      <c r="L90" s="370" t="s">
        <v>574</v>
      </c>
      <c r="M90" s="1248"/>
      <c r="O90" s="644"/>
      <c r="P90" s="644"/>
      <c r="Q90" s="644"/>
      <c r="R90" s="644"/>
    </row>
    <row r="91" spans="1:18" ht="16.5" customHeight="1" thickBot="1" x14ac:dyDescent="0.25">
      <c r="A91" s="1244"/>
      <c r="B91" s="576" t="s">
        <v>1360</v>
      </c>
      <c r="C91" s="577">
        <v>0</v>
      </c>
      <c r="D91" s="577">
        <v>0</v>
      </c>
      <c r="E91" s="578">
        <f t="shared" si="30"/>
        <v>0</v>
      </c>
      <c r="F91" s="577">
        <v>0</v>
      </c>
      <c r="G91" s="577">
        <v>3</v>
      </c>
      <c r="H91" s="578">
        <f t="shared" si="31"/>
        <v>3</v>
      </c>
      <c r="I91" s="578">
        <f t="shared" si="42"/>
        <v>0</v>
      </c>
      <c r="J91" s="578">
        <f t="shared" si="43"/>
        <v>3</v>
      </c>
      <c r="K91" s="578">
        <f t="shared" si="44"/>
        <v>3</v>
      </c>
      <c r="L91" s="511" t="s">
        <v>576</v>
      </c>
      <c r="M91" s="1248"/>
      <c r="O91" s="644" t="s">
        <v>1125</v>
      </c>
      <c r="P91" s="644"/>
      <c r="Q91" s="644"/>
      <c r="R91" s="644"/>
    </row>
    <row r="92" spans="1:18" ht="16.5" customHeight="1" thickBot="1" x14ac:dyDescent="0.25">
      <c r="A92" s="1244"/>
      <c r="B92" s="579" t="s">
        <v>1361</v>
      </c>
      <c r="C92" s="247">
        <v>0</v>
      </c>
      <c r="D92" s="247">
        <v>0</v>
      </c>
      <c r="E92" s="342">
        <f t="shared" si="30"/>
        <v>0</v>
      </c>
      <c r="F92" s="247">
        <v>0</v>
      </c>
      <c r="G92" s="247">
        <v>1</v>
      </c>
      <c r="H92" s="342">
        <f t="shared" si="31"/>
        <v>1</v>
      </c>
      <c r="I92" s="342">
        <f t="shared" si="42"/>
        <v>0</v>
      </c>
      <c r="J92" s="342">
        <f t="shared" si="43"/>
        <v>1</v>
      </c>
      <c r="K92" s="342">
        <f t="shared" si="44"/>
        <v>1</v>
      </c>
      <c r="L92" s="370" t="s">
        <v>1363</v>
      </c>
      <c r="M92" s="1248"/>
      <c r="O92" s="644"/>
      <c r="P92" s="644"/>
      <c r="Q92" s="644"/>
      <c r="R92" s="644"/>
    </row>
    <row r="93" spans="1:18" ht="16.5" customHeight="1" thickBot="1" x14ac:dyDescent="0.25">
      <c r="A93" s="1244"/>
      <c r="B93" s="576" t="s">
        <v>1120</v>
      </c>
      <c r="C93" s="577">
        <v>0</v>
      </c>
      <c r="D93" s="577">
        <v>0</v>
      </c>
      <c r="E93" s="578">
        <f t="shared" si="30"/>
        <v>0</v>
      </c>
      <c r="F93" s="577">
        <v>1</v>
      </c>
      <c r="G93" s="577">
        <v>1</v>
      </c>
      <c r="H93" s="578">
        <f t="shared" si="31"/>
        <v>2</v>
      </c>
      <c r="I93" s="578">
        <f t="shared" si="42"/>
        <v>1</v>
      </c>
      <c r="J93" s="578">
        <f t="shared" si="43"/>
        <v>1</v>
      </c>
      <c r="K93" s="578">
        <f t="shared" si="44"/>
        <v>2</v>
      </c>
      <c r="L93" s="511" t="s">
        <v>1124</v>
      </c>
      <c r="M93" s="1248"/>
      <c r="O93" s="644"/>
      <c r="P93" s="644"/>
      <c r="Q93" s="644"/>
      <c r="R93" s="644"/>
    </row>
    <row r="94" spans="1:18" ht="16.5" customHeight="1" x14ac:dyDescent="0.2">
      <c r="A94" s="1245"/>
      <c r="B94" s="870" t="s">
        <v>578</v>
      </c>
      <c r="C94" s="279">
        <v>0</v>
      </c>
      <c r="D94" s="279">
        <v>0</v>
      </c>
      <c r="E94" s="871">
        <f t="shared" si="30"/>
        <v>0</v>
      </c>
      <c r="F94" s="279">
        <v>3</v>
      </c>
      <c r="G94" s="279">
        <v>0</v>
      </c>
      <c r="H94" s="871">
        <f t="shared" si="31"/>
        <v>3</v>
      </c>
      <c r="I94" s="871">
        <f t="shared" si="42"/>
        <v>3</v>
      </c>
      <c r="J94" s="871">
        <f t="shared" si="43"/>
        <v>0</v>
      </c>
      <c r="K94" s="871">
        <f t="shared" si="44"/>
        <v>3</v>
      </c>
      <c r="L94" s="872" t="s">
        <v>583</v>
      </c>
      <c r="M94" s="1249"/>
      <c r="O94" s="644"/>
      <c r="P94" s="644"/>
      <c r="Q94" s="644"/>
      <c r="R94" s="644"/>
    </row>
    <row r="95" spans="1:18" ht="16.5" customHeight="1" thickBot="1" x14ac:dyDescent="0.25">
      <c r="A95" s="1244" t="s">
        <v>365</v>
      </c>
      <c r="B95" s="745" t="s">
        <v>1362</v>
      </c>
      <c r="C95" s="746">
        <v>0</v>
      </c>
      <c r="D95" s="746">
        <v>0</v>
      </c>
      <c r="E95" s="747">
        <f t="shared" si="30"/>
        <v>0</v>
      </c>
      <c r="F95" s="746">
        <v>0</v>
      </c>
      <c r="G95" s="746">
        <v>1</v>
      </c>
      <c r="H95" s="747">
        <f t="shared" si="31"/>
        <v>1</v>
      </c>
      <c r="I95" s="747">
        <f t="shared" si="42"/>
        <v>0</v>
      </c>
      <c r="J95" s="747">
        <f t="shared" si="43"/>
        <v>1</v>
      </c>
      <c r="K95" s="747">
        <f t="shared" si="44"/>
        <v>1</v>
      </c>
      <c r="L95" s="748" t="s">
        <v>1364</v>
      </c>
      <c r="M95" s="1248" t="s">
        <v>762</v>
      </c>
      <c r="O95" s="644"/>
      <c r="P95" s="644"/>
      <c r="Q95" s="644"/>
      <c r="R95" s="644"/>
    </row>
    <row r="96" spans="1:18" ht="16.5" customHeight="1" thickBot="1" x14ac:dyDescent="0.25">
      <c r="A96" s="1244"/>
      <c r="B96" s="579" t="s">
        <v>1121</v>
      </c>
      <c r="C96" s="247">
        <v>0</v>
      </c>
      <c r="D96" s="247">
        <v>0</v>
      </c>
      <c r="E96" s="342">
        <f t="shared" si="30"/>
        <v>0</v>
      </c>
      <c r="F96" s="247">
        <v>0</v>
      </c>
      <c r="G96" s="247">
        <v>2</v>
      </c>
      <c r="H96" s="342">
        <f t="shared" si="31"/>
        <v>2</v>
      </c>
      <c r="I96" s="342">
        <f t="shared" si="42"/>
        <v>0</v>
      </c>
      <c r="J96" s="342">
        <f t="shared" si="43"/>
        <v>2</v>
      </c>
      <c r="K96" s="342">
        <f t="shared" si="44"/>
        <v>2</v>
      </c>
      <c r="L96" s="370" t="s">
        <v>226</v>
      </c>
      <c r="M96" s="1248"/>
      <c r="O96" s="644"/>
      <c r="P96" s="644"/>
      <c r="Q96" s="644"/>
      <c r="R96" s="644"/>
    </row>
    <row r="97" spans="1:18" ht="16.5" customHeight="1" thickBot="1" x14ac:dyDescent="0.25">
      <c r="A97" s="1244"/>
      <c r="B97" s="576" t="s">
        <v>580</v>
      </c>
      <c r="C97" s="577">
        <v>0</v>
      </c>
      <c r="D97" s="577">
        <v>0</v>
      </c>
      <c r="E97" s="578">
        <f t="shared" si="30"/>
        <v>0</v>
      </c>
      <c r="F97" s="577">
        <v>1</v>
      </c>
      <c r="G97" s="577">
        <v>1</v>
      </c>
      <c r="H97" s="578">
        <f t="shared" si="31"/>
        <v>2</v>
      </c>
      <c r="I97" s="578">
        <f t="shared" si="42"/>
        <v>1</v>
      </c>
      <c r="J97" s="578">
        <f t="shared" si="43"/>
        <v>1</v>
      </c>
      <c r="K97" s="578">
        <f t="shared" si="44"/>
        <v>2</v>
      </c>
      <c r="L97" s="511" t="s">
        <v>585</v>
      </c>
      <c r="M97" s="1248"/>
      <c r="O97" s="644"/>
      <c r="P97" s="644"/>
      <c r="Q97" s="644"/>
      <c r="R97" s="644"/>
    </row>
    <row r="98" spans="1:18" ht="16.5" customHeight="1" thickBot="1" x14ac:dyDescent="0.25">
      <c r="A98" s="1244"/>
      <c r="B98" s="579" t="s">
        <v>927</v>
      </c>
      <c r="C98" s="247">
        <v>0</v>
      </c>
      <c r="D98" s="247">
        <v>0</v>
      </c>
      <c r="E98" s="342">
        <f t="shared" si="30"/>
        <v>0</v>
      </c>
      <c r="F98" s="247">
        <v>2</v>
      </c>
      <c r="G98" s="247">
        <v>1</v>
      </c>
      <c r="H98" s="342">
        <f t="shared" si="31"/>
        <v>3</v>
      </c>
      <c r="I98" s="342">
        <f t="shared" si="42"/>
        <v>2</v>
      </c>
      <c r="J98" s="342">
        <f t="shared" si="43"/>
        <v>1</v>
      </c>
      <c r="K98" s="342">
        <f t="shared" si="44"/>
        <v>3</v>
      </c>
      <c r="L98" s="370" t="s">
        <v>586</v>
      </c>
      <c r="M98" s="1248"/>
      <c r="O98" s="644"/>
      <c r="P98" s="644"/>
      <c r="Q98" s="644"/>
      <c r="R98" s="644"/>
    </row>
    <row r="99" spans="1:18" ht="16.5" customHeight="1" thickBot="1" x14ac:dyDescent="0.25">
      <c r="A99" s="1244"/>
      <c r="B99" s="576" t="s">
        <v>581</v>
      </c>
      <c r="C99" s="577">
        <v>0</v>
      </c>
      <c r="D99" s="577">
        <v>0</v>
      </c>
      <c r="E99" s="578">
        <f t="shared" si="30"/>
        <v>0</v>
      </c>
      <c r="F99" s="577">
        <v>0</v>
      </c>
      <c r="G99" s="577">
        <v>1</v>
      </c>
      <c r="H99" s="578">
        <f t="shared" si="31"/>
        <v>1</v>
      </c>
      <c r="I99" s="578">
        <f t="shared" si="42"/>
        <v>0</v>
      </c>
      <c r="J99" s="578">
        <f t="shared" si="43"/>
        <v>1</v>
      </c>
      <c r="K99" s="578">
        <f t="shared" si="44"/>
        <v>1</v>
      </c>
      <c r="L99" s="511" t="s">
        <v>587</v>
      </c>
      <c r="M99" s="1248"/>
      <c r="O99" s="644"/>
      <c r="P99" s="644"/>
      <c r="Q99" s="644"/>
      <c r="R99" s="644"/>
    </row>
    <row r="100" spans="1:18" ht="16.5" customHeight="1" thickBot="1" x14ac:dyDescent="0.25">
      <c r="A100" s="1244"/>
      <c r="B100" s="579" t="s">
        <v>1116</v>
      </c>
      <c r="C100" s="247">
        <v>0</v>
      </c>
      <c r="D100" s="247">
        <v>0</v>
      </c>
      <c r="E100" s="342">
        <f t="shared" si="30"/>
        <v>0</v>
      </c>
      <c r="F100" s="247">
        <v>1</v>
      </c>
      <c r="G100" s="247">
        <v>0</v>
      </c>
      <c r="H100" s="342">
        <f t="shared" si="31"/>
        <v>1</v>
      </c>
      <c r="I100" s="342">
        <f t="shared" si="42"/>
        <v>1</v>
      </c>
      <c r="J100" s="342">
        <f t="shared" si="43"/>
        <v>0</v>
      </c>
      <c r="K100" s="342">
        <f t="shared" si="44"/>
        <v>1</v>
      </c>
      <c r="L100" s="370" t="s">
        <v>1356</v>
      </c>
      <c r="M100" s="1248"/>
      <c r="O100" s="644"/>
      <c r="P100" s="644"/>
      <c r="Q100" s="644"/>
      <c r="R100" s="644"/>
    </row>
    <row r="101" spans="1:18" ht="16.5" customHeight="1" thickBot="1" x14ac:dyDescent="0.25">
      <c r="A101" s="1244"/>
      <c r="B101" s="576" t="s">
        <v>129</v>
      </c>
      <c r="C101" s="577">
        <v>2</v>
      </c>
      <c r="D101" s="577">
        <v>0</v>
      </c>
      <c r="E101" s="578">
        <f t="shared" si="30"/>
        <v>2</v>
      </c>
      <c r="F101" s="577">
        <v>0</v>
      </c>
      <c r="G101" s="577">
        <v>0</v>
      </c>
      <c r="H101" s="578">
        <f t="shared" si="31"/>
        <v>0</v>
      </c>
      <c r="I101" s="578">
        <f t="shared" si="42"/>
        <v>2</v>
      </c>
      <c r="J101" s="578">
        <f t="shared" si="43"/>
        <v>0</v>
      </c>
      <c r="K101" s="578">
        <f t="shared" si="44"/>
        <v>2</v>
      </c>
      <c r="L101" s="511" t="s">
        <v>130</v>
      </c>
      <c r="M101" s="1248"/>
    </row>
    <row r="102" spans="1:18" ht="16.5" customHeight="1" thickBot="1" x14ac:dyDescent="0.25">
      <c r="A102" s="1244"/>
      <c r="B102" s="579" t="s">
        <v>1122</v>
      </c>
      <c r="C102" s="247">
        <v>0</v>
      </c>
      <c r="D102" s="247">
        <v>0</v>
      </c>
      <c r="E102" s="342">
        <f t="shared" ref="E102:E103" si="45">C102+D102</f>
        <v>0</v>
      </c>
      <c r="F102" s="247">
        <v>1</v>
      </c>
      <c r="G102" s="247">
        <v>1</v>
      </c>
      <c r="H102" s="342">
        <f t="shared" ref="H102:H103" si="46">F102+G102</f>
        <v>2</v>
      </c>
      <c r="I102" s="342">
        <f t="shared" si="42"/>
        <v>1</v>
      </c>
      <c r="J102" s="342">
        <f t="shared" si="43"/>
        <v>1</v>
      </c>
      <c r="K102" s="342">
        <f t="shared" si="44"/>
        <v>2</v>
      </c>
      <c r="L102" s="370" t="s">
        <v>1123</v>
      </c>
      <c r="M102" s="1248"/>
      <c r="O102" s="644"/>
      <c r="P102" s="644"/>
      <c r="Q102" s="644"/>
      <c r="R102" s="644"/>
    </row>
    <row r="103" spans="1:18" ht="16.5" customHeight="1" thickBot="1" x14ac:dyDescent="0.25">
      <c r="A103" s="1244"/>
      <c r="B103" s="576" t="s">
        <v>1365</v>
      </c>
      <c r="C103" s="577">
        <v>0</v>
      </c>
      <c r="D103" s="577">
        <v>0</v>
      </c>
      <c r="E103" s="578">
        <f t="shared" si="45"/>
        <v>0</v>
      </c>
      <c r="F103" s="577">
        <v>0</v>
      </c>
      <c r="G103" s="577">
        <v>1</v>
      </c>
      <c r="H103" s="578">
        <f t="shared" si="46"/>
        <v>1</v>
      </c>
      <c r="I103" s="578">
        <f t="shared" si="42"/>
        <v>0</v>
      </c>
      <c r="J103" s="578">
        <f t="shared" si="43"/>
        <v>1</v>
      </c>
      <c r="K103" s="578">
        <f t="shared" si="44"/>
        <v>1</v>
      </c>
      <c r="L103" s="511" t="s">
        <v>1366</v>
      </c>
      <c r="M103" s="1248"/>
    </row>
    <row r="104" spans="1:18" ht="16.5" customHeight="1" x14ac:dyDescent="0.2">
      <c r="A104" s="1245"/>
      <c r="B104" s="757" t="s">
        <v>1117</v>
      </c>
      <c r="C104" s="270">
        <v>2</v>
      </c>
      <c r="D104" s="270">
        <v>1</v>
      </c>
      <c r="E104" s="343">
        <f t="shared" si="30"/>
        <v>3</v>
      </c>
      <c r="F104" s="270">
        <v>2</v>
      </c>
      <c r="G104" s="270">
        <v>0</v>
      </c>
      <c r="H104" s="343">
        <f t="shared" si="31"/>
        <v>2</v>
      </c>
      <c r="I104" s="343">
        <f t="shared" si="42"/>
        <v>4</v>
      </c>
      <c r="J104" s="343">
        <f t="shared" si="43"/>
        <v>1</v>
      </c>
      <c r="K104" s="343">
        <f t="shared" si="44"/>
        <v>5</v>
      </c>
      <c r="L104" s="758" t="s">
        <v>1358</v>
      </c>
      <c r="M104" s="1249"/>
      <c r="O104" s="644"/>
      <c r="P104" s="644"/>
      <c r="Q104" s="644"/>
      <c r="R104" s="644"/>
    </row>
    <row r="105" spans="1:18" ht="30" customHeight="1" x14ac:dyDescent="0.2">
      <c r="A105" s="1260" t="s">
        <v>13</v>
      </c>
      <c r="B105" s="1260"/>
      <c r="C105" s="296">
        <f>SUM(C10:C104)</f>
        <v>816</v>
      </c>
      <c r="D105" s="296">
        <f t="shared" ref="D105:K105" si="47">SUM(D10:D104)</f>
        <v>2818</v>
      </c>
      <c r="E105" s="296">
        <f t="shared" si="47"/>
        <v>3634</v>
      </c>
      <c r="F105" s="296">
        <f t="shared" si="47"/>
        <v>746</v>
      </c>
      <c r="G105" s="296">
        <f t="shared" si="47"/>
        <v>1293</v>
      </c>
      <c r="H105" s="296">
        <f t="shared" si="47"/>
        <v>2039</v>
      </c>
      <c r="I105" s="296">
        <f t="shared" si="47"/>
        <v>1562</v>
      </c>
      <c r="J105" s="296">
        <f t="shared" si="47"/>
        <v>4111</v>
      </c>
      <c r="K105" s="296">
        <f t="shared" si="47"/>
        <v>5673</v>
      </c>
      <c r="L105" s="1261" t="s">
        <v>14</v>
      </c>
      <c r="M105" s="1262"/>
    </row>
    <row r="106" spans="1:18" x14ac:dyDescent="0.2">
      <c r="I106" s="42">
        <v>718</v>
      </c>
      <c r="J106" s="42">
        <v>1069</v>
      </c>
      <c r="K106" s="42">
        <v>1787</v>
      </c>
    </row>
    <row r="107" spans="1:18" x14ac:dyDescent="0.2">
      <c r="A107" s="42" t="s">
        <v>148</v>
      </c>
      <c r="I107" s="131"/>
      <c r="J107" s="131"/>
      <c r="K107" s="131"/>
    </row>
    <row r="108" spans="1:18" x14ac:dyDescent="0.2">
      <c r="A108" s="42" t="s">
        <v>544</v>
      </c>
      <c r="I108" s="131">
        <f>SUM(I105:I106)</f>
        <v>2280</v>
      </c>
      <c r="J108" s="131">
        <f t="shared" ref="J108:K108" si="48">SUM(J105:J106)</f>
        <v>5180</v>
      </c>
      <c r="K108" s="131">
        <f t="shared" si="48"/>
        <v>7460</v>
      </c>
    </row>
    <row r="109" spans="1:18" x14ac:dyDescent="0.2">
      <c r="A109" s="42" t="s">
        <v>149</v>
      </c>
    </row>
    <row r="110" spans="1:18" x14ac:dyDescent="0.2">
      <c r="A110" s="42" t="s">
        <v>545</v>
      </c>
    </row>
  </sheetData>
  <mergeCells count="38">
    <mergeCell ref="A105:B105"/>
    <mergeCell ref="L105:M105"/>
    <mergeCell ref="L6:M8"/>
    <mergeCell ref="A14:B14"/>
    <mergeCell ref="A9:B9"/>
    <mergeCell ref="L9:M9"/>
    <mergeCell ref="L14:M14"/>
    <mergeCell ref="A49:B49"/>
    <mergeCell ref="A15:A23"/>
    <mergeCell ref="M15:M23"/>
    <mergeCell ref="A42:A48"/>
    <mergeCell ref="M25:M34"/>
    <mergeCell ref="A25:A34"/>
    <mergeCell ref="A35:A41"/>
    <mergeCell ref="M35:M41"/>
    <mergeCell ref="A64:A85"/>
    <mergeCell ref="M64:M85"/>
    <mergeCell ref="M42:M48"/>
    <mergeCell ref="A86:A87"/>
    <mergeCell ref="M86:M87"/>
    <mergeCell ref="A50:A54"/>
    <mergeCell ref="M50:M54"/>
    <mergeCell ref="A55:B55"/>
    <mergeCell ref="A1:M1"/>
    <mergeCell ref="A2:M2"/>
    <mergeCell ref="A3:M3"/>
    <mergeCell ref="A4:M4"/>
    <mergeCell ref="C6:E6"/>
    <mergeCell ref="F6:H6"/>
    <mergeCell ref="I6:K6"/>
    <mergeCell ref="A6:B8"/>
    <mergeCell ref="M56:M63"/>
    <mergeCell ref="A56:A63"/>
    <mergeCell ref="A95:A104"/>
    <mergeCell ref="A89:A94"/>
    <mergeCell ref="M89:M94"/>
    <mergeCell ref="M95:M104"/>
    <mergeCell ref="A88:B88"/>
  </mergeCells>
  <printOptions horizontalCentered="1" verticalCentered="1"/>
  <pageMargins left="0" right="0" top="0.55118110236220474" bottom="0" header="0" footer="0"/>
  <pageSetup paperSize="9" scale="85" orientation="landscape" r:id="rId1"/>
  <headerFooter alignWithMargins="0"/>
  <rowBreaks count="3" manualBreakCount="3">
    <brk id="34" max="12" man="1"/>
    <brk id="63" max="12" man="1"/>
    <brk id="94" max="1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W154"/>
  <sheetViews>
    <sheetView showGridLines="0" rightToLeft="1" view="pageBreakPreview" topLeftCell="A129" zoomScaleNormal="100" zoomScaleSheetLayoutView="100" workbookViewId="0">
      <selection activeCell="H137" sqref="H137"/>
    </sheetView>
  </sheetViews>
  <sheetFormatPr defaultColWidth="9.140625" defaultRowHeight="15" x14ac:dyDescent="0.2"/>
  <cols>
    <col min="1" max="1" width="12.28515625" style="181" customWidth="1"/>
    <col min="2" max="2" width="31.140625" style="181" customWidth="1"/>
    <col min="3" max="12" width="8.5703125" style="42" customWidth="1"/>
    <col min="13" max="13" width="31.140625" style="42" customWidth="1"/>
    <col min="14" max="14" width="15.42578125" style="42" customWidth="1"/>
    <col min="15" max="15" width="9.140625" style="42"/>
    <col min="16" max="16" width="23.140625" style="42" customWidth="1"/>
    <col min="17" max="17" width="5.85546875" style="42" customWidth="1"/>
    <col min="18" max="16384" width="9.140625" style="42"/>
  </cols>
  <sheetData>
    <row r="1" spans="1:14" s="48" customFormat="1" ht="20.100000000000001" customHeight="1" x14ac:dyDescent="0.2">
      <c r="A1" s="899" t="s">
        <v>710</v>
      </c>
      <c r="B1" s="899"/>
      <c r="C1" s="899"/>
      <c r="D1" s="899"/>
      <c r="E1" s="899"/>
      <c r="F1" s="899"/>
      <c r="G1" s="899"/>
      <c r="H1" s="899"/>
      <c r="I1" s="899"/>
      <c r="J1" s="899"/>
      <c r="K1" s="899"/>
      <c r="L1" s="899"/>
      <c r="M1" s="899"/>
      <c r="N1" s="899"/>
    </row>
    <row r="2" spans="1:14" s="49" customFormat="1" ht="20.100000000000001" customHeight="1" x14ac:dyDescent="0.2">
      <c r="A2" s="902" t="s">
        <v>1332</v>
      </c>
      <c r="B2" s="902"/>
      <c r="C2" s="902"/>
      <c r="D2" s="902"/>
      <c r="E2" s="902"/>
      <c r="F2" s="902"/>
      <c r="G2" s="902"/>
      <c r="H2" s="902"/>
      <c r="I2" s="902"/>
      <c r="J2" s="902"/>
      <c r="K2" s="902"/>
      <c r="L2" s="902"/>
      <c r="M2" s="902"/>
      <c r="N2" s="902"/>
    </row>
    <row r="3" spans="1:14" ht="32.25" customHeight="1" x14ac:dyDescent="0.2">
      <c r="A3" s="887" t="s">
        <v>784</v>
      </c>
      <c r="B3" s="887"/>
      <c r="C3" s="887"/>
      <c r="D3" s="887"/>
      <c r="E3" s="887"/>
      <c r="F3" s="887"/>
      <c r="G3" s="887"/>
      <c r="H3" s="887"/>
      <c r="I3" s="887"/>
      <c r="J3" s="887"/>
      <c r="K3" s="887"/>
      <c r="L3" s="887"/>
      <c r="M3" s="887"/>
      <c r="N3" s="887"/>
    </row>
    <row r="4" spans="1:14" ht="20.100000000000001" customHeight="1" x14ac:dyDescent="0.2">
      <c r="A4" s="888" t="s">
        <v>1333</v>
      </c>
      <c r="B4" s="888"/>
      <c r="C4" s="888"/>
      <c r="D4" s="888"/>
      <c r="E4" s="888"/>
      <c r="F4" s="888"/>
      <c r="G4" s="888"/>
      <c r="H4" s="888"/>
      <c r="I4" s="888"/>
      <c r="J4" s="888"/>
      <c r="K4" s="888"/>
      <c r="L4" s="888"/>
      <c r="M4" s="888"/>
      <c r="N4" s="888"/>
    </row>
    <row r="5" spans="1:14" ht="20.100000000000001" customHeight="1" x14ac:dyDescent="0.2">
      <c r="A5" s="10" t="s">
        <v>501</v>
      </c>
      <c r="B5" s="10"/>
      <c r="C5" s="66"/>
      <c r="D5" s="66"/>
      <c r="E5" s="66"/>
      <c r="F5" s="66"/>
      <c r="G5" s="66"/>
      <c r="H5" s="66"/>
      <c r="I5" s="66"/>
      <c r="J5" s="66"/>
      <c r="K5" s="66"/>
      <c r="L5" s="66"/>
      <c r="M5" s="66"/>
      <c r="N5" s="73" t="s">
        <v>500</v>
      </c>
    </row>
    <row r="6" spans="1:14" s="163" customFormat="1" ht="23.25" customHeight="1" x14ac:dyDescent="0.2">
      <c r="A6" s="1301" t="s">
        <v>925</v>
      </c>
      <c r="B6" s="1302"/>
      <c r="C6" s="892" t="s">
        <v>926</v>
      </c>
      <c r="D6" s="893"/>
      <c r="E6" s="892" t="s">
        <v>973</v>
      </c>
      <c r="F6" s="893"/>
      <c r="G6" s="892" t="s">
        <v>1062</v>
      </c>
      <c r="H6" s="893"/>
      <c r="I6" s="1296" t="s">
        <v>1105</v>
      </c>
      <c r="J6" s="1297"/>
      <c r="K6" s="1296" t="s">
        <v>1331</v>
      </c>
      <c r="L6" s="1297"/>
      <c r="M6" s="1022" t="s">
        <v>1098</v>
      </c>
      <c r="N6" s="1298"/>
    </row>
    <row r="7" spans="1:14" s="163" customFormat="1" ht="15.75" customHeight="1" x14ac:dyDescent="0.2">
      <c r="A7" s="1303"/>
      <c r="B7" s="1304"/>
      <c r="C7" s="659" t="s">
        <v>817</v>
      </c>
      <c r="D7" s="659" t="s">
        <v>818</v>
      </c>
      <c r="E7" s="659" t="s">
        <v>817</v>
      </c>
      <c r="F7" s="659" t="s">
        <v>818</v>
      </c>
      <c r="G7" s="659" t="s">
        <v>817</v>
      </c>
      <c r="H7" s="659" t="s">
        <v>818</v>
      </c>
      <c r="I7" s="659" t="s">
        <v>817</v>
      </c>
      <c r="J7" s="659" t="s">
        <v>818</v>
      </c>
      <c r="K7" s="659" t="s">
        <v>817</v>
      </c>
      <c r="L7" s="659" t="s">
        <v>818</v>
      </c>
      <c r="M7" s="1023"/>
      <c r="N7" s="1299"/>
    </row>
    <row r="8" spans="1:14" s="163" customFormat="1" ht="28.5" customHeight="1" x14ac:dyDescent="0.2">
      <c r="A8" s="1305"/>
      <c r="B8" s="1306"/>
      <c r="C8" s="784" t="s">
        <v>87</v>
      </c>
      <c r="D8" s="784" t="s">
        <v>709</v>
      </c>
      <c r="E8" s="784" t="s">
        <v>87</v>
      </c>
      <c r="F8" s="784" t="s">
        <v>709</v>
      </c>
      <c r="G8" s="784" t="s">
        <v>87</v>
      </c>
      <c r="H8" s="784" t="s">
        <v>709</v>
      </c>
      <c r="I8" s="784" t="s">
        <v>87</v>
      </c>
      <c r="J8" s="784" t="s">
        <v>709</v>
      </c>
      <c r="K8" s="337" t="s">
        <v>87</v>
      </c>
      <c r="L8" s="337" t="s">
        <v>709</v>
      </c>
      <c r="M8" s="1024"/>
      <c r="N8" s="1300"/>
    </row>
    <row r="9" spans="1:14" s="12" customFormat="1" ht="17.45" customHeight="1" thickBot="1" x14ac:dyDescent="0.25">
      <c r="A9" s="1282" t="s">
        <v>118</v>
      </c>
      <c r="B9" s="467" t="s">
        <v>554</v>
      </c>
      <c r="C9" s="276">
        <v>0</v>
      </c>
      <c r="D9" s="276">
        <v>0</v>
      </c>
      <c r="E9" s="276">
        <v>0</v>
      </c>
      <c r="F9" s="276">
        <v>0</v>
      </c>
      <c r="G9" s="276">
        <v>0</v>
      </c>
      <c r="H9" s="276">
        <v>0</v>
      </c>
      <c r="I9" s="276">
        <v>0</v>
      </c>
      <c r="J9" s="276">
        <v>0</v>
      </c>
      <c r="K9" s="276">
        <v>0</v>
      </c>
      <c r="L9" s="276">
        <v>0</v>
      </c>
      <c r="M9" s="513" t="s">
        <v>557</v>
      </c>
      <c r="N9" s="1285" t="s">
        <v>1254</v>
      </c>
    </row>
    <row r="10" spans="1:14" s="12" customFormat="1" ht="17.45" customHeight="1" thickBot="1" x14ac:dyDescent="0.25">
      <c r="A10" s="1283"/>
      <c r="B10" s="373" t="s">
        <v>555</v>
      </c>
      <c r="C10" s="247">
        <v>0</v>
      </c>
      <c r="D10" s="247">
        <v>0</v>
      </c>
      <c r="E10" s="247">
        <v>0</v>
      </c>
      <c r="F10" s="247">
        <v>0</v>
      </c>
      <c r="G10" s="247">
        <v>24</v>
      </c>
      <c r="H10" s="247">
        <v>9</v>
      </c>
      <c r="I10" s="247">
        <v>36</v>
      </c>
      <c r="J10" s="247">
        <v>21</v>
      </c>
      <c r="K10" s="247">
        <v>51</v>
      </c>
      <c r="L10" s="247">
        <v>17</v>
      </c>
      <c r="M10" s="374" t="s">
        <v>558</v>
      </c>
      <c r="N10" s="1286"/>
    </row>
    <row r="11" spans="1:14" s="12" customFormat="1" ht="17.45" customHeight="1" thickBot="1" x14ac:dyDescent="0.25">
      <c r="A11" s="1283"/>
      <c r="B11" s="371" t="s">
        <v>867</v>
      </c>
      <c r="C11" s="249">
        <v>117</v>
      </c>
      <c r="D11" s="249">
        <v>39</v>
      </c>
      <c r="E11" s="249">
        <v>105</v>
      </c>
      <c r="F11" s="249">
        <v>42</v>
      </c>
      <c r="G11" s="249">
        <v>134</v>
      </c>
      <c r="H11" s="249">
        <v>27</v>
      </c>
      <c r="I11" s="249">
        <v>153</v>
      </c>
      <c r="J11" s="249">
        <v>36</v>
      </c>
      <c r="K11" s="249">
        <v>142</v>
      </c>
      <c r="L11" s="249">
        <v>31</v>
      </c>
      <c r="M11" s="372" t="s">
        <v>559</v>
      </c>
      <c r="N11" s="1286"/>
    </row>
    <row r="12" spans="1:14" s="12" customFormat="1" ht="17.45" customHeight="1" thickBot="1" x14ac:dyDescent="0.25">
      <c r="A12" s="1283"/>
      <c r="B12" s="373" t="s">
        <v>556</v>
      </c>
      <c r="C12" s="247">
        <v>64</v>
      </c>
      <c r="D12" s="247">
        <v>85</v>
      </c>
      <c r="E12" s="247">
        <v>79</v>
      </c>
      <c r="F12" s="247">
        <v>53</v>
      </c>
      <c r="G12" s="247">
        <v>76</v>
      </c>
      <c r="H12" s="247">
        <v>46</v>
      </c>
      <c r="I12" s="247">
        <v>124</v>
      </c>
      <c r="J12" s="247">
        <v>85</v>
      </c>
      <c r="K12" s="247">
        <v>137</v>
      </c>
      <c r="L12" s="247">
        <v>90</v>
      </c>
      <c r="M12" s="374" t="s">
        <v>560</v>
      </c>
      <c r="N12" s="1286"/>
    </row>
    <row r="13" spans="1:14" s="12" customFormat="1" ht="17.45" customHeight="1" thickBot="1" x14ac:dyDescent="0.25">
      <c r="A13" s="1283"/>
      <c r="B13" s="371" t="s">
        <v>928</v>
      </c>
      <c r="C13" s="249">
        <v>20</v>
      </c>
      <c r="D13" s="249">
        <v>6</v>
      </c>
      <c r="E13" s="249">
        <v>49</v>
      </c>
      <c r="F13" s="249">
        <v>3</v>
      </c>
      <c r="G13" s="249">
        <v>31</v>
      </c>
      <c r="H13" s="249">
        <v>2</v>
      </c>
      <c r="I13" s="249">
        <v>21</v>
      </c>
      <c r="J13" s="249">
        <v>6</v>
      </c>
      <c r="K13" s="249">
        <v>29</v>
      </c>
      <c r="L13" s="249">
        <v>3</v>
      </c>
      <c r="M13" s="372" t="s">
        <v>929</v>
      </c>
      <c r="N13" s="1286"/>
    </row>
    <row r="14" spans="1:14" s="12" customFormat="1" ht="19.5" customHeight="1" thickBot="1" x14ac:dyDescent="0.25">
      <c r="A14" s="1283"/>
      <c r="B14" s="373" t="s">
        <v>930</v>
      </c>
      <c r="C14" s="247">
        <v>2</v>
      </c>
      <c r="D14" s="247">
        <v>5</v>
      </c>
      <c r="E14" s="247">
        <v>0</v>
      </c>
      <c r="F14" s="247">
        <v>0</v>
      </c>
      <c r="G14" s="247">
        <v>0</v>
      </c>
      <c r="H14" s="247">
        <v>0</v>
      </c>
      <c r="I14" s="247">
        <v>0</v>
      </c>
      <c r="J14" s="247">
        <v>0</v>
      </c>
      <c r="K14" s="247">
        <v>3</v>
      </c>
      <c r="L14" s="247">
        <v>3</v>
      </c>
      <c r="M14" s="374" t="s">
        <v>1242</v>
      </c>
      <c r="N14" s="1286"/>
    </row>
    <row r="15" spans="1:14" s="12" customFormat="1" ht="17.45" customHeight="1" thickBot="1" x14ac:dyDescent="0.25">
      <c r="A15" s="1283"/>
      <c r="B15" s="371" t="s">
        <v>931</v>
      </c>
      <c r="C15" s="249">
        <v>4</v>
      </c>
      <c r="D15" s="249">
        <v>10</v>
      </c>
      <c r="E15" s="249">
        <v>3</v>
      </c>
      <c r="F15" s="249">
        <v>9</v>
      </c>
      <c r="G15" s="249">
        <v>12</v>
      </c>
      <c r="H15" s="249">
        <v>32</v>
      </c>
      <c r="I15" s="249">
        <v>3</v>
      </c>
      <c r="J15" s="249">
        <v>21</v>
      </c>
      <c r="K15" s="249">
        <v>1</v>
      </c>
      <c r="L15" s="249">
        <v>12</v>
      </c>
      <c r="M15" s="372" t="s">
        <v>1243</v>
      </c>
      <c r="N15" s="1286"/>
    </row>
    <row r="16" spans="1:14" s="12" customFormat="1" ht="17.45" customHeight="1" thickBot="1" x14ac:dyDescent="0.25">
      <c r="A16" s="1283"/>
      <c r="B16" s="373" t="s">
        <v>932</v>
      </c>
      <c r="C16" s="247">
        <v>5</v>
      </c>
      <c r="D16" s="247">
        <v>6</v>
      </c>
      <c r="E16" s="247">
        <v>22</v>
      </c>
      <c r="F16" s="247">
        <v>8</v>
      </c>
      <c r="G16" s="247">
        <v>9</v>
      </c>
      <c r="H16" s="247">
        <v>21</v>
      </c>
      <c r="I16" s="247">
        <v>1</v>
      </c>
      <c r="J16" s="247">
        <v>9</v>
      </c>
      <c r="K16" s="247">
        <v>2</v>
      </c>
      <c r="L16" s="247">
        <v>9</v>
      </c>
      <c r="M16" s="374" t="s">
        <v>1244</v>
      </c>
      <c r="N16" s="1286"/>
    </row>
    <row r="17" spans="1:14" s="12" customFormat="1" ht="24.75" customHeight="1" thickBot="1" x14ac:dyDescent="0.25">
      <c r="A17" s="1283"/>
      <c r="B17" s="371" t="s">
        <v>933</v>
      </c>
      <c r="C17" s="249">
        <v>1</v>
      </c>
      <c r="D17" s="249">
        <v>0</v>
      </c>
      <c r="E17" s="249">
        <v>0</v>
      </c>
      <c r="F17" s="249">
        <v>0</v>
      </c>
      <c r="G17" s="249">
        <v>1</v>
      </c>
      <c r="H17" s="249">
        <v>10</v>
      </c>
      <c r="I17" s="249">
        <v>2</v>
      </c>
      <c r="J17" s="249">
        <v>9</v>
      </c>
      <c r="K17" s="249">
        <v>1</v>
      </c>
      <c r="L17" s="249">
        <v>6</v>
      </c>
      <c r="M17" s="372" t="s">
        <v>1245</v>
      </c>
      <c r="N17" s="1286"/>
    </row>
    <row r="18" spans="1:14" s="12" customFormat="1" ht="23.25" customHeight="1" thickBot="1" x14ac:dyDescent="0.25">
      <c r="A18" s="1283"/>
      <c r="B18" s="373" t="s">
        <v>934</v>
      </c>
      <c r="C18" s="247">
        <v>5</v>
      </c>
      <c r="D18" s="247">
        <v>7</v>
      </c>
      <c r="E18" s="247">
        <v>6</v>
      </c>
      <c r="F18" s="247">
        <v>2</v>
      </c>
      <c r="G18" s="247">
        <v>5</v>
      </c>
      <c r="H18" s="247">
        <v>10</v>
      </c>
      <c r="I18" s="247">
        <v>7</v>
      </c>
      <c r="J18" s="247">
        <v>5</v>
      </c>
      <c r="K18" s="247">
        <v>6</v>
      </c>
      <c r="L18" s="247">
        <v>0</v>
      </c>
      <c r="M18" s="374" t="s">
        <v>1247</v>
      </c>
      <c r="N18" s="1286"/>
    </row>
    <row r="19" spans="1:14" s="12" customFormat="1" ht="17.45" customHeight="1" thickBot="1" x14ac:dyDescent="0.25">
      <c r="A19" s="1283"/>
      <c r="B19" s="371" t="s">
        <v>935</v>
      </c>
      <c r="C19" s="249">
        <v>0</v>
      </c>
      <c r="D19" s="249">
        <v>2</v>
      </c>
      <c r="E19" s="249">
        <v>5</v>
      </c>
      <c r="F19" s="249">
        <v>4</v>
      </c>
      <c r="G19" s="249">
        <v>2</v>
      </c>
      <c r="H19" s="249">
        <v>5</v>
      </c>
      <c r="I19" s="249">
        <v>4</v>
      </c>
      <c r="J19" s="249">
        <v>8</v>
      </c>
      <c r="K19" s="249">
        <v>3</v>
      </c>
      <c r="L19" s="249">
        <v>4</v>
      </c>
      <c r="M19" s="372" t="s">
        <v>1246</v>
      </c>
      <c r="N19" s="1286"/>
    </row>
    <row r="20" spans="1:14" s="12" customFormat="1" ht="24.95" customHeight="1" thickBot="1" x14ac:dyDescent="0.25">
      <c r="A20" s="1283"/>
      <c r="B20" s="373" t="s">
        <v>936</v>
      </c>
      <c r="C20" s="247">
        <v>2</v>
      </c>
      <c r="D20" s="247">
        <v>4</v>
      </c>
      <c r="E20" s="247">
        <v>4</v>
      </c>
      <c r="F20" s="247">
        <v>2</v>
      </c>
      <c r="G20" s="247">
        <v>6</v>
      </c>
      <c r="H20" s="247">
        <v>12</v>
      </c>
      <c r="I20" s="247">
        <v>1</v>
      </c>
      <c r="J20" s="247">
        <v>10</v>
      </c>
      <c r="K20" s="247">
        <v>2</v>
      </c>
      <c r="L20" s="247">
        <v>6</v>
      </c>
      <c r="M20" s="374" t="s">
        <v>1248</v>
      </c>
      <c r="N20" s="1286"/>
    </row>
    <row r="21" spans="1:14" s="12" customFormat="1" ht="21.75" customHeight="1" x14ac:dyDescent="0.2">
      <c r="A21" s="1283"/>
      <c r="B21" s="377" t="s">
        <v>937</v>
      </c>
      <c r="C21" s="304">
        <v>1</v>
      </c>
      <c r="D21" s="304">
        <v>4</v>
      </c>
      <c r="E21" s="304">
        <v>0</v>
      </c>
      <c r="F21" s="304">
        <v>1</v>
      </c>
      <c r="G21" s="304">
        <v>0</v>
      </c>
      <c r="H21" s="304">
        <v>0</v>
      </c>
      <c r="I21" s="304">
        <v>0</v>
      </c>
      <c r="J21" s="304">
        <v>0</v>
      </c>
      <c r="K21" s="304">
        <v>0</v>
      </c>
      <c r="L21" s="304">
        <v>0</v>
      </c>
      <c r="M21" s="380" t="s">
        <v>1249</v>
      </c>
      <c r="N21" s="1286"/>
    </row>
    <row r="22" spans="1:14" s="12" customFormat="1" ht="17.45" customHeight="1" x14ac:dyDescent="0.2">
      <c r="A22" s="1284"/>
      <c r="B22" s="527" t="s">
        <v>27</v>
      </c>
      <c r="C22" s="667">
        <f t="shared" ref="C22:J22" si="0">SUM(C9:C21)</f>
        <v>221</v>
      </c>
      <c r="D22" s="667">
        <f t="shared" si="0"/>
        <v>168</v>
      </c>
      <c r="E22" s="667">
        <f t="shared" si="0"/>
        <v>273</v>
      </c>
      <c r="F22" s="667">
        <f t="shared" si="0"/>
        <v>124</v>
      </c>
      <c r="G22" s="665">
        <f t="shared" si="0"/>
        <v>300</v>
      </c>
      <c r="H22" s="665">
        <f t="shared" si="0"/>
        <v>174</v>
      </c>
      <c r="I22" s="665">
        <f t="shared" si="0"/>
        <v>352</v>
      </c>
      <c r="J22" s="665">
        <f t="shared" si="0"/>
        <v>210</v>
      </c>
      <c r="K22" s="665">
        <f t="shared" ref="K22:L22" si="1">SUM(K9:K21)</f>
        <v>377</v>
      </c>
      <c r="L22" s="665">
        <f t="shared" si="1"/>
        <v>181</v>
      </c>
      <c r="M22" s="528" t="s">
        <v>28</v>
      </c>
      <c r="N22" s="1287"/>
    </row>
    <row r="23" spans="1:14" s="12" customFormat="1" ht="17.45" customHeight="1" thickBot="1" x14ac:dyDescent="0.25">
      <c r="A23" s="1282" t="s">
        <v>421</v>
      </c>
      <c r="B23" s="467" t="s">
        <v>869</v>
      </c>
      <c r="C23" s="276">
        <v>21</v>
      </c>
      <c r="D23" s="276">
        <v>9</v>
      </c>
      <c r="E23" s="276">
        <v>19</v>
      </c>
      <c r="F23" s="276">
        <v>9</v>
      </c>
      <c r="G23" s="276">
        <v>12</v>
      </c>
      <c r="H23" s="276">
        <v>5</v>
      </c>
      <c r="I23" s="276">
        <v>15</v>
      </c>
      <c r="J23" s="276">
        <v>9</v>
      </c>
      <c r="K23" s="276">
        <v>23</v>
      </c>
      <c r="L23" s="276">
        <v>22</v>
      </c>
      <c r="M23" s="513" t="s">
        <v>212</v>
      </c>
      <c r="N23" s="1285" t="s">
        <v>1253</v>
      </c>
    </row>
    <row r="24" spans="1:14" s="12" customFormat="1" ht="17.45" customHeight="1" thickBot="1" x14ac:dyDescent="0.25">
      <c r="A24" s="1283"/>
      <c r="B24" s="373" t="s">
        <v>211</v>
      </c>
      <c r="C24" s="247">
        <v>37</v>
      </c>
      <c r="D24" s="247">
        <v>6</v>
      </c>
      <c r="E24" s="247">
        <v>36</v>
      </c>
      <c r="F24" s="247">
        <v>4</v>
      </c>
      <c r="G24" s="247">
        <v>50</v>
      </c>
      <c r="H24" s="247">
        <v>5</v>
      </c>
      <c r="I24" s="247">
        <v>54</v>
      </c>
      <c r="J24" s="247">
        <v>7</v>
      </c>
      <c r="K24" s="247">
        <v>45</v>
      </c>
      <c r="L24" s="247">
        <v>4</v>
      </c>
      <c r="M24" s="374" t="s">
        <v>210</v>
      </c>
      <c r="N24" s="1286"/>
    </row>
    <row r="25" spans="1:14" s="12" customFormat="1" ht="17.45" customHeight="1" thickBot="1" x14ac:dyDescent="0.25">
      <c r="A25" s="1283"/>
      <c r="B25" s="371" t="s">
        <v>209</v>
      </c>
      <c r="C25" s="249">
        <v>0</v>
      </c>
      <c r="D25" s="249">
        <v>0</v>
      </c>
      <c r="E25" s="249">
        <v>0</v>
      </c>
      <c r="F25" s="249">
        <v>0</v>
      </c>
      <c r="G25" s="249">
        <v>0</v>
      </c>
      <c r="H25" s="249">
        <v>0</v>
      </c>
      <c r="I25" s="249">
        <v>0</v>
      </c>
      <c r="J25" s="249">
        <v>0</v>
      </c>
      <c r="K25" s="249">
        <v>0</v>
      </c>
      <c r="L25" s="249">
        <v>0</v>
      </c>
      <c r="M25" s="372" t="s">
        <v>208</v>
      </c>
      <c r="N25" s="1286"/>
    </row>
    <row r="26" spans="1:14" s="12" customFormat="1" ht="17.45" customHeight="1" thickBot="1" x14ac:dyDescent="0.25">
      <c r="A26" s="1283"/>
      <c r="B26" s="373" t="s">
        <v>901</v>
      </c>
      <c r="C26" s="247">
        <v>102</v>
      </c>
      <c r="D26" s="247">
        <v>12</v>
      </c>
      <c r="E26" s="247">
        <v>97</v>
      </c>
      <c r="F26" s="247">
        <v>9</v>
      </c>
      <c r="G26" s="247">
        <v>127</v>
      </c>
      <c r="H26" s="247">
        <v>11</v>
      </c>
      <c r="I26" s="247">
        <v>122</v>
      </c>
      <c r="J26" s="247">
        <v>15</v>
      </c>
      <c r="K26" s="247">
        <v>110</v>
      </c>
      <c r="L26" s="247">
        <v>7</v>
      </c>
      <c r="M26" s="374" t="s">
        <v>207</v>
      </c>
      <c r="N26" s="1286"/>
    </row>
    <row r="27" spans="1:14" s="12" customFormat="1" ht="17.45" customHeight="1" thickBot="1" x14ac:dyDescent="0.25">
      <c r="A27" s="1283"/>
      <c r="B27" s="371" t="s">
        <v>206</v>
      </c>
      <c r="C27" s="249">
        <v>71</v>
      </c>
      <c r="D27" s="249">
        <v>5</v>
      </c>
      <c r="E27" s="249">
        <v>81</v>
      </c>
      <c r="F27" s="249">
        <v>7</v>
      </c>
      <c r="G27" s="249">
        <v>109</v>
      </c>
      <c r="H27" s="249">
        <v>13</v>
      </c>
      <c r="I27" s="249">
        <v>85</v>
      </c>
      <c r="J27" s="249">
        <v>19</v>
      </c>
      <c r="K27" s="249">
        <v>83</v>
      </c>
      <c r="L27" s="249">
        <v>23</v>
      </c>
      <c r="M27" s="372" t="s">
        <v>1250</v>
      </c>
      <c r="N27" s="1286"/>
    </row>
    <row r="28" spans="1:14" s="12" customFormat="1" ht="17.45" customHeight="1" thickBot="1" x14ac:dyDescent="0.25">
      <c r="A28" s="1283"/>
      <c r="B28" s="373" t="s">
        <v>868</v>
      </c>
      <c r="C28" s="247">
        <v>36</v>
      </c>
      <c r="D28" s="247">
        <v>33</v>
      </c>
      <c r="E28" s="247">
        <v>38</v>
      </c>
      <c r="F28" s="247">
        <v>30</v>
      </c>
      <c r="G28" s="247">
        <v>39</v>
      </c>
      <c r="H28" s="247">
        <v>17</v>
      </c>
      <c r="I28" s="247">
        <v>58</v>
      </c>
      <c r="J28" s="247">
        <v>28</v>
      </c>
      <c r="K28" s="247">
        <v>57</v>
      </c>
      <c r="L28" s="247">
        <v>26</v>
      </c>
      <c r="M28" s="374" t="s">
        <v>205</v>
      </c>
      <c r="N28" s="1286"/>
    </row>
    <row r="29" spans="1:14" s="12" customFormat="1" ht="17.45" customHeight="1" thickBot="1" x14ac:dyDescent="0.25">
      <c r="A29" s="1283"/>
      <c r="B29" s="371" t="s">
        <v>291</v>
      </c>
      <c r="C29" s="249">
        <v>88</v>
      </c>
      <c r="D29" s="249">
        <v>14</v>
      </c>
      <c r="E29" s="249">
        <v>155</v>
      </c>
      <c r="F29" s="249">
        <v>15</v>
      </c>
      <c r="G29" s="249">
        <v>173</v>
      </c>
      <c r="H29" s="249">
        <v>13</v>
      </c>
      <c r="I29" s="249">
        <v>209</v>
      </c>
      <c r="J29" s="249">
        <v>15</v>
      </c>
      <c r="K29" s="249">
        <v>198</v>
      </c>
      <c r="L29" s="249">
        <v>14</v>
      </c>
      <c r="M29" s="372" t="s">
        <v>292</v>
      </c>
      <c r="N29" s="1286"/>
    </row>
    <row r="30" spans="1:14" s="12" customFormat="1" ht="17.45" customHeight="1" thickBot="1" x14ac:dyDescent="0.25">
      <c r="A30" s="1283"/>
      <c r="B30" s="373" t="s">
        <v>422</v>
      </c>
      <c r="C30" s="247">
        <v>95</v>
      </c>
      <c r="D30" s="247">
        <v>59</v>
      </c>
      <c r="E30" s="247">
        <v>120</v>
      </c>
      <c r="F30" s="247">
        <v>56</v>
      </c>
      <c r="G30" s="247">
        <v>130</v>
      </c>
      <c r="H30" s="247">
        <v>46</v>
      </c>
      <c r="I30" s="247">
        <v>110</v>
      </c>
      <c r="J30" s="247">
        <v>54</v>
      </c>
      <c r="K30" s="247">
        <v>130</v>
      </c>
      <c r="L30" s="247">
        <v>66</v>
      </c>
      <c r="M30" s="374" t="s">
        <v>1252</v>
      </c>
      <c r="N30" s="1286"/>
    </row>
    <row r="31" spans="1:14" s="12" customFormat="1" ht="17.45" customHeight="1" thickBot="1" x14ac:dyDescent="0.25">
      <c r="A31" s="1283"/>
      <c r="B31" s="371" t="s">
        <v>528</v>
      </c>
      <c r="C31" s="249">
        <v>94</v>
      </c>
      <c r="D31" s="249">
        <v>31</v>
      </c>
      <c r="E31" s="249">
        <v>94</v>
      </c>
      <c r="F31" s="249">
        <v>18</v>
      </c>
      <c r="G31" s="249">
        <v>205</v>
      </c>
      <c r="H31" s="249">
        <v>24</v>
      </c>
      <c r="I31" s="249">
        <v>133</v>
      </c>
      <c r="J31" s="249">
        <v>15</v>
      </c>
      <c r="K31" s="249">
        <v>106</v>
      </c>
      <c r="L31" s="249">
        <v>13</v>
      </c>
      <c r="M31" s="372" t="s">
        <v>1251</v>
      </c>
      <c r="N31" s="1286"/>
    </row>
    <row r="32" spans="1:14" s="12" customFormat="1" ht="17.45" customHeight="1" thickBot="1" x14ac:dyDescent="0.25">
      <c r="A32" s="1283"/>
      <c r="B32" s="373" t="s">
        <v>598</v>
      </c>
      <c r="C32" s="247">
        <v>30</v>
      </c>
      <c r="D32" s="247">
        <v>24</v>
      </c>
      <c r="E32" s="247">
        <v>45</v>
      </c>
      <c r="F32" s="247">
        <v>16</v>
      </c>
      <c r="G32" s="247">
        <v>54</v>
      </c>
      <c r="H32" s="247">
        <v>17</v>
      </c>
      <c r="I32" s="247">
        <v>64</v>
      </c>
      <c r="J32" s="247">
        <v>26</v>
      </c>
      <c r="K32" s="247">
        <v>64</v>
      </c>
      <c r="L32" s="247">
        <v>34</v>
      </c>
      <c r="M32" s="374" t="s">
        <v>601</v>
      </c>
      <c r="N32" s="1286"/>
    </row>
    <row r="33" spans="1:14" s="12" customFormat="1" ht="17.45" customHeight="1" thickBot="1" x14ac:dyDescent="0.25">
      <c r="A33" s="1283"/>
      <c r="B33" s="371" t="s">
        <v>599</v>
      </c>
      <c r="C33" s="249">
        <v>5</v>
      </c>
      <c r="D33" s="249">
        <v>36</v>
      </c>
      <c r="E33" s="249">
        <v>2</v>
      </c>
      <c r="F33" s="249">
        <v>20</v>
      </c>
      <c r="G33" s="249">
        <v>6</v>
      </c>
      <c r="H33" s="249">
        <v>24</v>
      </c>
      <c r="I33" s="249">
        <v>3</v>
      </c>
      <c r="J33" s="249">
        <v>17</v>
      </c>
      <c r="K33" s="249">
        <v>4</v>
      </c>
      <c r="L33" s="249">
        <v>18</v>
      </c>
      <c r="M33" s="372" t="s">
        <v>602</v>
      </c>
      <c r="N33" s="1286"/>
    </row>
    <row r="34" spans="1:14" s="12" customFormat="1" ht="17.45" customHeight="1" x14ac:dyDescent="0.2">
      <c r="A34" s="1284"/>
      <c r="B34" s="720" t="s">
        <v>600</v>
      </c>
      <c r="C34" s="279">
        <v>8</v>
      </c>
      <c r="D34" s="279">
        <v>27</v>
      </c>
      <c r="E34" s="279">
        <v>4</v>
      </c>
      <c r="F34" s="279">
        <v>19</v>
      </c>
      <c r="G34" s="279">
        <v>8</v>
      </c>
      <c r="H34" s="279">
        <v>16</v>
      </c>
      <c r="I34" s="279">
        <v>4</v>
      </c>
      <c r="J34" s="279">
        <v>21</v>
      </c>
      <c r="K34" s="279">
        <v>5</v>
      </c>
      <c r="L34" s="279">
        <v>31</v>
      </c>
      <c r="M34" s="721" t="s">
        <v>603</v>
      </c>
      <c r="N34" s="1287"/>
    </row>
    <row r="35" spans="1:14" s="12" customFormat="1" ht="17.45" customHeight="1" thickBot="1" x14ac:dyDescent="0.25">
      <c r="A35" s="1292" t="s">
        <v>421</v>
      </c>
      <c r="B35" s="375" t="s">
        <v>1126</v>
      </c>
      <c r="C35" s="268">
        <v>0</v>
      </c>
      <c r="D35" s="268">
        <v>0</v>
      </c>
      <c r="E35" s="268">
        <v>0</v>
      </c>
      <c r="F35" s="268">
        <v>0</v>
      </c>
      <c r="G35" s="268">
        <v>0</v>
      </c>
      <c r="H35" s="268">
        <v>0</v>
      </c>
      <c r="I35" s="268">
        <v>2</v>
      </c>
      <c r="J35" s="268">
        <v>5</v>
      </c>
      <c r="K35" s="268">
        <v>1</v>
      </c>
      <c r="L35" s="268">
        <v>4</v>
      </c>
      <c r="M35" s="376" t="s">
        <v>1127</v>
      </c>
      <c r="N35" s="1307" t="s">
        <v>1253</v>
      </c>
    </row>
    <row r="36" spans="1:14" s="12" customFormat="1" ht="17.45" customHeight="1" thickBot="1" x14ac:dyDescent="0.25">
      <c r="A36" s="1292"/>
      <c r="B36" s="373" t="s">
        <v>1128</v>
      </c>
      <c r="C36" s="247">
        <v>0</v>
      </c>
      <c r="D36" s="247">
        <v>0</v>
      </c>
      <c r="E36" s="247">
        <v>0</v>
      </c>
      <c r="F36" s="247">
        <v>0</v>
      </c>
      <c r="G36" s="247">
        <v>0</v>
      </c>
      <c r="H36" s="247">
        <v>0</v>
      </c>
      <c r="I36" s="247">
        <v>0</v>
      </c>
      <c r="J36" s="247">
        <v>0</v>
      </c>
      <c r="K36" s="247">
        <v>0</v>
      </c>
      <c r="L36" s="247">
        <v>0</v>
      </c>
      <c r="M36" s="374" t="s">
        <v>1141</v>
      </c>
      <c r="N36" s="1307"/>
    </row>
    <row r="37" spans="1:14" s="12" customFormat="1" ht="13.5" thickBot="1" x14ac:dyDescent="0.25">
      <c r="A37" s="1292"/>
      <c r="B37" s="371" t="s">
        <v>1129</v>
      </c>
      <c r="C37" s="249">
        <v>10</v>
      </c>
      <c r="D37" s="249">
        <v>20</v>
      </c>
      <c r="E37" s="249">
        <v>4</v>
      </c>
      <c r="F37" s="249">
        <v>11</v>
      </c>
      <c r="G37" s="249">
        <v>4</v>
      </c>
      <c r="H37" s="249">
        <v>8</v>
      </c>
      <c r="I37" s="249">
        <v>3</v>
      </c>
      <c r="J37" s="249">
        <v>5</v>
      </c>
      <c r="K37" s="249">
        <v>2</v>
      </c>
      <c r="L37" s="249">
        <v>9</v>
      </c>
      <c r="M37" s="372" t="s">
        <v>1142</v>
      </c>
      <c r="N37" s="1307"/>
    </row>
    <row r="38" spans="1:14" s="12" customFormat="1" ht="13.5" thickBot="1" x14ac:dyDescent="0.25">
      <c r="A38" s="1292"/>
      <c r="B38" s="373" t="s">
        <v>1130</v>
      </c>
      <c r="C38" s="247">
        <v>5</v>
      </c>
      <c r="D38" s="247">
        <v>32</v>
      </c>
      <c r="E38" s="247">
        <v>3</v>
      </c>
      <c r="F38" s="247">
        <v>13</v>
      </c>
      <c r="G38" s="247">
        <v>8</v>
      </c>
      <c r="H38" s="247">
        <v>9</v>
      </c>
      <c r="I38" s="247">
        <v>5</v>
      </c>
      <c r="J38" s="247">
        <v>20</v>
      </c>
      <c r="K38" s="247">
        <v>7</v>
      </c>
      <c r="L38" s="247">
        <v>11</v>
      </c>
      <c r="M38" s="374" t="s">
        <v>1268</v>
      </c>
      <c r="N38" s="1307"/>
    </row>
    <row r="39" spans="1:14" s="12" customFormat="1" ht="13.5" thickBot="1" x14ac:dyDescent="0.25">
      <c r="A39" s="1292"/>
      <c r="B39" s="371" t="s">
        <v>1131</v>
      </c>
      <c r="C39" s="249">
        <v>9</v>
      </c>
      <c r="D39" s="249">
        <v>30</v>
      </c>
      <c r="E39" s="249">
        <v>14</v>
      </c>
      <c r="F39" s="249">
        <v>16</v>
      </c>
      <c r="G39" s="249">
        <v>11</v>
      </c>
      <c r="H39" s="249">
        <v>15</v>
      </c>
      <c r="I39" s="249">
        <v>7</v>
      </c>
      <c r="J39" s="249">
        <v>19</v>
      </c>
      <c r="K39" s="249">
        <v>6</v>
      </c>
      <c r="L39" s="249">
        <v>19</v>
      </c>
      <c r="M39" s="372" t="s">
        <v>1262</v>
      </c>
      <c r="N39" s="1307"/>
    </row>
    <row r="40" spans="1:14" s="12" customFormat="1" ht="23.25" thickBot="1" x14ac:dyDescent="0.25">
      <c r="A40" s="1292"/>
      <c r="B40" s="373" t="s">
        <v>1132</v>
      </c>
      <c r="C40" s="247">
        <v>1</v>
      </c>
      <c r="D40" s="247">
        <v>6</v>
      </c>
      <c r="E40" s="247">
        <v>2</v>
      </c>
      <c r="F40" s="247">
        <v>6</v>
      </c>
      <c r="G40" s="247">
        <v>0</v>
      </c>
      <c r="H40" s="247">
        <v>9</v>
      </c>
      <c r="I40" s="247">
        <v>3</v>
      </c>
      <c r="J40" s="247">
        <v>7</v>
      </c>
      <c r="K40" s="247">
        <v>0</v>
      </c>
      <c r="L40" s="247">
        <v>7</v>
      </c>
      <c r="M40" s="374" t="s">
        <v>1263</v>
      </c>
      <c r="N40" s="1307"/>
    </row>
    <row r="41" spans="1:14" s="12" customFormat="1" ht="13.5" thickBot="1" x14ac:dyDescent="0.25">
      <c r="A41" s="1292"/>
      <c r="B41" s="371" t="s">
        <v>1133</v>
      </c>
      <c r="C41" s="249">
        <v>2</v>
      </c>
      <c r="D41" s="249">
        <v>5</v>
      </c>
      <c r="E41" s="249">
        <v>0</v>
      </c>
      <c r="F41" s="249">
        <v>0</v>
      </c>
      <c r="G41" s="249">
        <v>4</v>
      </c>
      <c r="H41" s="249">
        <v>4</v>
      </c>
      <c r="I41" s="249">
        <v>3</v>
      </c>
      <c r="J41" s="249">
        <v>3</v>
      </c>
      <c r="K41" s="249">
        <v>3</v>
      </c>
      <c r="L41" s="249">
        <v>4</v>
      </c>
      <c r="M41" s="372" t="s">
        <v>1264</v>
      </c>
      <c r="N41" s="1307"/>
    </row>
    <row r="42" spans="1:14" s="12" customFormat="1" ht="23.25" thickBot="1" x14ac:dyDescent="0.25">
      <c r="A42" s="1292"/>
      <c r="B42" s="373" t="s">
        <v>1134</v>
      </c>
      <c r="C42" s="247">
        <v>5</v>
      </c>
      <c r="D42" s="247">
        <v>6</v>
      </c>
      <c r="E42" s="247">
        <v>4</v>
      </c>
      <c r="F42" s="247">
        <v>1</v>
      </c>
      <c r="G42" s="247">
        <v>3</v>
      </c>
      <c r="H42" s="247">
        <v>7</v>
      </c>
      <c r="I42" s="247">
        <v>4</v>
      </c>
      <c r="J42" s="247">
        <v>7</v>
      </c>
      <c r="K42" s="247">
        <v>1</v>
      </c>
      <c r="L42" s="247">
        <v>4</v>
      </c>
      <c r="M42" s="374" t="s">
        <v>1265</v>
      </c>
      <c r="N42" s="1307"/>
    </row>
    <row r="43" spans="1:14" s="12" customFormat="1" ht="23.25" thickBot="1" x14ac:dyDescent="0.25">
      <c r="A43" s="1292"/>
      <c r="B43" s="371" t="s">
        <v>1135</v>
      </c>
      <c r="C43" s="249">
        <v>2</v>
      </c>
      <c r="D43" s="249">
        <v>3</v>
      </c>
      <c r="E43" s="249">
        <v>0</v>
      </c>
      <c r="F43" s="249">
        <v>10</v>
      </c>
      <c r="G43" s="249">
        <v>0</v>
      </c>
      <c r="H43" s="249">
        <v>9</v>
      </c>
      <c r="I43" s="249">
        <v>1</v>
      </c>
      <c r="J43" s="249">
        <v>7</v>
      </c>
      <c r="K43" s="249">
        <v>0</v>
      </c>
      <c r="L43" s="249">
        <v>6</v>
      </c>
      <c r="M43" s="372" t="s">
        <v>1269</v>
      </c>
      <c r="N43" s="1307"/>
    </row>
    <row r="44" spans="1:14" s="12" customFormat="1" ht="13.5" thickBot="1" x14ac:dyDescent="0.25">
      <c r="A44" s="1292"/>
      <c r="B44" s="373" t="s">
        <v>1136</v>
      </c>
      <c r="C44" s="247">
        <v>0</v>
      </c>
      <c r="D44" s="247">
        <v>3</v>
      </c>
      <c r="E44" s="247">
        <v>0</v>
      </c>
      <c r="F44" s="247">
        <v>0</v>
      </c>
      <c r="G44" s="247">
        <v>0</v>
      </c>
      <c r="H44" s="247">
        <v>0</v>
      </c>
      <c r="I44" s="247">
        <v>0</v>
      </c>
      <c r="J44" s="247">
        <v>0</v>
      </c>
      <c r="K44" s="247">
        <v>0</v>
      </c>
      <c r="L44" s="247">
        <v>0</v>
      </c>
      <c r="M44" s="374" t="s">
        <v>1270</v>
      </c>
      <c r="N44" s="1307"/>
    </row>
    <row r="45" spans="1:14" s="625" customFormat="1" ht="13.5" thickBot="1" x14ac:dyDescent="0.25">
      <c r="A45" s="1292"/>
      <c r="B45" s="371" t="s">
        <v>1137</v>
      </c>
      <c r="C45" s="249" t="s">
        <v>402</v>
      </c>
      <c r="D45" s="249" t="s">
        <v>402</v>
      </c>
      <c r="E45" s="249">
        <v>0</v>
      </c>
      <c r="F45" s="249">
        <v>6</v>
      </c>
      <c r="G45" s="249">
        <v>0</v>
      </c>
      <c r="H45" s="249">
        <v>7</v>
      </c>
      <c r="I45" s="249">
        <v>4</v>
      </c>
      <c r="J45" s="249">
        <v>6</v>
      </c>
      <c r="K45" s="249">
        <v>0</v>
      </c>
      <c r="L45" s="249">
        <v>5</v>
      </c>
      <c r="M45" s="372" t="s">
        <v>1267</v>
      </c>
      <c r="N45" s="1307"/>
    </row>
    <row r="46" spans="1:14" s="625" customFormat="1" ht="13.5" thickBot="1" x14ac:dyDescent="0.25">
      <c r="A46" s="1292"/>
      <c r="B46" s="373" t="s">
        <v>1138</v>
      </c>
      <c r="C46" s="247" t="s">
        <v>402</v>
      </c>
      <c r="D46" s="247" t="s">
        <v>402</v>
      </c>
      <c r="E46" s="247" t="s">
        <v>402</v>
      </c>
      <c r="F46" s="247" t="s">
        <v>402</v>
      </c>
      <c r="G46" s="247">
        <v>20</v>
      </c>
      <c r="H46" s="247">
        <v>2</v>
      </c>
      <c r="I46" s="247">
        <v>8</v>
      </c>
      <c r="J46" s="247">
        <v>0</v>
      </c>
      <c r="K46" s="247">
        <v>0</v>
      </c>
      <c r="L46" s="247">
        <v>0</v>
      </c>
      <c r="M46" s="374" t="s">
        <v>1266</v>
      </c>
      <c r="N46" s="1307"/>
    </row>
    <row r="47" spans="1:14" s="12" customFormat="1" ht="23.25" thickBot="1" x14ac:dyDescent="0.25">
      <c r="A47" s="1292"/>
      <c r="B47" s="371" t="s">
        <v>1139</v>
      </c>
      <c r="C47" s="249">
        <v>0</v>
      </c>
      <c r="D47" s="249">
        <v>2</v>
      </c>
      <c r="E47" s="249">
        <v>0</v>
      </c>
      <c r="F47" s="249">
        <v>5</v>
      </c>
      <c r="G47" s="249">
        <v>2</v>
      </c>
      <c r="H47" s="249">
        <v>1</v>
      </c>
      <c r="I47" s="249">
        <v>0</v>
      </c>
      <c r="J47" s="249">
        <v>4</v>
      </c>
      <c r="K47" s="249">
        <v>0</v>
      </c>
      <c r="L47" s="249">
        <v>1</v>
      </c>
      <c r="M47" s="372" t="s">
        <v>1271</v>
      </c>
      <c r="N47" s="1307"/>
    </row>
    <row r="48" spans="1:14" s="12" customFormat="1" ht="12.75" x14ac:dyDescent="0.2">
      <c r="A48" s="1292"/>
      <c r="B48" s="378" t="s">
        <v>1140</v>
      </c>
      <c r="C48" s="270" t="s">
        <v>402</v>
      </c>
      <c r="D48" s="270" t="s">
        <v>402</v>
      </c>
      <c r="E48" s="270">
        <v>0</v>
      </c>
      <c r="F48" s="270">
        <v>1</v>
      </c>
      <c r="G48" s="270">
        <v>0</v>
      </c>
      <c r="H48" s="270">
        <v>2</v>
      </c>
      <c r="I48" s="270">
        <v>1</v>
      </c>
      <c r="J48" s="270">
        <v>0</v>
      </c>
      <c r="K48" s="270">
        <v>1</v>
      </c>
      <c r="L48" s="270">
        <v>2</v>
      </c>
      <c r="M48" s="379" t="s">
        <v>1272</v>
      </c>
      <c r="N48" s="1307"/>
    </row>
    <row r="49" spans="1:14" s="12" customFormat="1" ht="12.75" x14ac:dyDescent="0.2">
      <c r="A49" s="1293"/>
      <c r="B49" s="682" t="s">
        <v>27</v>
      </c>
      <c r="C49" s="667">
        <f t="shared" ref="C49:J49" si="2">SUM(C23:C48)</f>
        <v>621</v>
      </c>
      <c r="D49" s="667">
        <f t="shared" si="2"/>
        <v>363</v>
      </c>
      <c r="E49" s="667">
        <f t="shared" si="2"/>
        <v>718</v>
      </c>
      <c r="F49" s="667">
        <f t="shared" si="2"/>
        <v>272</v>
      </c>
      <c r="G49" s="665">
        <f t="shared" si="2"/>
        <v>965</v>
      </c>
      <c r="H49" s="665">
        <f t="shared" si="2"/>
        <v>264</v>
      </c>
      <c r="I49" s="665">
        <f t="shared" si="2"/>
        <v>898</v>
      </c>
      <c r="J49" s="665">
        <f t="shared" si="2"/>
        <v>309</v>
      </c>
      <c r="K49" s="665">
        <f t="shared" ref="K49:L49" si="3">SUM(K23:K48)</f>
        <v>846</v>
      </c>
      <c r="L49" s="665">
        <f t="shared" si="3"/>
        <v>330</v>
      </c>
      <c r="M49" s="666" t="s">
        <v>28</v>
      </c>
      <c r="N49" s="1308"/>
    </row>
    <row r="50" spans="1:14" s="12" customFormat="1" ht="24.75" customHeight="1" thickBot="1" x14ac:dyDescent="0.25">
      <c r="A50" s="1282" t="s">
        <v>204</v>
      </c>
      <c r="B50" s="514" t="s">
        <v>1143</v>
      </c>
      <c r="C50" s="512">
        <v>0</v>
      </c>
      <c r="D50" s="512">
        <v>0</v>
      </c>
      <c r="E50" s="512">
        <v>0</v>
      </c>
      <c r="F50" s="512">
        <v>0</v>
      </c>
      <c r="G50" s="512">
        <v>0</v>
      </c>
      <c r="H50" s="512">
        <v>0</v>
      </c>
      <c r="I50" s="512">
        <v>4</v>
      </c>
      <c r="J50" s="512">
        <v>3</v>
      </c>
      <c r="K50" s="512">
        <v>2</v>
      </c>
      <c r="L50" s="512">
        <v>7</v>
      </c>
      <c r="M50" s="515" t="s">
        <v>1144</v>
      </c>
      <c r="N50" s="1285" t="s">
        <v>1255</v>
      </c>
    </row>
    <row r="51" spans="1:14" s="12" customFormat="1" ht="13.5" thickBot="1" x14ac:dyDescent="0.25">
      <c r="A51" s="1283"/>
      <c r="B51" s="371" t="s">
        <v>1010</v>
      </c>
      <c r="C51" s="249">
        <v>0</v>
      </c>
      <c r="D51" s="249">
        <v>0</v>
      </c>
      <c r="E51" s="249">
        <v>2</v>
      </c>
      <c r="F51" s="249">
        <v>5</v>
      </c>
      <c r="G51" s="249">
        <v>8</v>
      </c>
      <c r="H51" s="249">
        <v>9</v>
      </c>
      <c r="I51" s="249">
        <v>3</v>
      </c>
      <c r="J51" s="249">
        <v>12</v>
      </c>
      <c r="K51" s="249">
        <v>6</v>
      </c>
      <c r="L51" s="249">
        <v>4</v>
      </c>
      <c r="M51" s="372" t="s">
        <v>1011</v>
      </c>
      <c r="N51" s="1286"/>
    </row>
    <row r="52" spans="1:14" s="12" customFormat="1" ht="17.45" customHeight="1" thickBot="1" x14ac:dyDescent="0.25">
      <c r="A52" s="1283"/>
      <c r="B52" s="373" t="s">
        <v>142</v>
      </c>
      <c r="C52" s="247">
        <v>32</v>
      </c>
      <c r="D52" s="247">
        <v>21</v>
      </c>
      <c r="E52" s="247">
        <v>24</v>
      </c>
      <c r="F52" s="247">
        <v>13</v>
      </c>
      <c r="G52" s="247">
        <v>42</v>
      </c>
      <c r="H52" s="247">
        <v>22</v>
      </c>
      <c r="I52" s="247">
        <v>31</v>
      </c>
      <c r="J52" s="247">
        <v>20</v>
      </c>
      <c r="K52" s="247">
        <v>43</v>
      </c>
      <c r="L52" s="247">
        <v>27</v>
      </c>
      <c r="M52" s="374" t="s">
        <v>143</v>
      </c>
      <c r="N52" s="1286"/>
    </row>
    <row r="53" spans="1:14" s="12" customFormat="1" ht="13.5" thickBot="1" x14ac:dyDescent="0.25">
      <c r="A53" s="1283"/>
      <c r="B53" s="371" t="s">
        <v>604</v>
      </c>
      <c r="C53" s="249">
        <v>42</v>
      </c>
      <c r="D53" s="249">
        <v>24</v>
      </c>
      <c r="E53" s="249">
        <v>19</v>
      </c>
      <c r="F53" s="249">
        <v>18</v>
      </c>
      <c r="G53" s="249">
        <v>21</v>
      </c>
      <c r="H53" s="249">
        <v>10</v>
      </c>
      <c r="I53" s="249">
        <v>5</v>
      </c>
      <c r="J53" s="249">
        <v>11</v>
      </c>
      <c r="K53" s="249">
        <v>4</v>
      </c>
      <c r="L53" s="249">
        <v>3</v>
      </c>
      <c r="M53" s="372" t="s">
        <v>605</v>
      </c>
      <c r="N53" s="1286"/>
    </row>
    <row r="54" spans="1:14" s="12" customFormat="1" ht="13.5" thickBot="1" x14ac:dyDescent="0.25">
      <c r="A54" s="1283"/>
      <c r="B54" s="373" t="s">
        <v>870</v>
      </c>
      <c r="C54" s="247">
        <v>6</v>
      </c>
      <c r="D54" s="247">
        <v>7</v>
      </c>
      <c r="E54" s="247">
        <v>5</v>
      </c>
      <c r="F54" s="247">
        <v>6</v>
      </c>
      <c r="G54" s="247">
        <v>6</v>
      </c>
      <c r="H54" s="247">
        <v>2</v>
      </c>
      <c r="I54" s="247">
        <v>0</v>
      </c>
      <c r="J54" s="247">
        <v>6</v>
      </c>
      <c r="K54" s="247">
        <v>5</v>
      </c>
      <c r="L54" s="247">
        <v>5</v>
      </c>
      <c r="M54" s="374" t="s">
        <v>1273</v>
      </c>
      <c r="N54" s="1286"/>
    </row>
    <row r="55" spans="1:14" s="12" customFormat="1" ht="23.25" thickBot="1" x14ac:dyDescent="0.25">
      <c r="A55" s="1283"/>
      <c r="B55" s="371" t="s">
        <v>902</v>
      </c>
      <c r="C55" s="249">
        <v>5</v>
      </c>
      <c r="D55" s="249">
        <v>0</v>
      </c>
      <c r="E55" s="249">
        <v>10</v>
      </c>
      <c r="F55" s="249">
        <v>7</v>
      </c>
      <c r="G55" s="249">
        <v>4</v>
      </c>
      <c r="H55" s="249">
        <v>5</v>
      </c>
      <c r="I55" s="249">
        <v>4</v>
      </c>
      <c r="J55" s="249">
        <v>4</v>
      </c>
      <c r="K55" s="249">
        <v>2</v>
      </c>
      <c r="L55" s="249">
        <v>9</v>
      </c>
      <c r="M55" s="372" t="s">
        <v>606</v>
      </c>
      <c r="N55" s="1286"/>
    </row>
    <row r="56" spans="1:14" s="12" customFormat="1" ht="23.25" thickBot="1" x14ac:dyDescent="0.25">
      <c r="A56" s="1283"/>
      <c r="B56" s="373" t="s">
        <v>1012</v>
      </c>
      <c r="C56" s="247" t="s">
        <v>402</v>
      </c>
      <c r="D56" s="247" t="s">
        <v>402</v>
      </c>
      <c r="E56" s="247">
        <v>0</v>
      </c>
      <c r="F56" s="247">
        <v>1</v>
      </c>
      <c r="G56" s="247">
        <v>5</v>
      </c>
      <c r="H56" s="247">
        <v>2</v>
      </c>
      <c r="I56" s="247">
        <v>4</v>
      </c>
      <c r="J56" s="247">
        <v>4</v>
      </c>
      <c r="K56" s="247">
        <v>5</v>
      </c>
      <c r="L56" s="247">
        <v>4</v>
      </c>
      <c r="M56" s="374" t="s">
        <v>1274</v>
      </c>
      <c r="N56" s="1286"/>
    </row>
    <row r="57" spans="1:14" s="625" customFormat="1" ht="17.45" customHeight="1" x14ac:dyDescent="0.2">
      <c r="A57" s="1283"/>
      <c r="B57" s="377" t="s">
        <v>1145</v>
      </c>
      <c r="C57" s="304" t="s">
        <v>402</v>
      </c>
      <c r="D57" s="304" t="s">
        <v>402</v>
      </c>
      <c r="E57" s="304" t="s">
        <v>402</v>
      </c>
      <c r="F57" s="304" t="s">
        <v>402</v>
      </c>
      <c r="G57" s="304" t="s">
        <v>402</v>
      </c>
      <c r="H57" s="304" t="s">
        <v>402</v>
      </c>
      <c r="I57" s="304">
        <v>0</v>
      </c>
      <c r="J57" s="304">
        <v>1</v>
      </c>
      <c r="K57" s="304">
        <v>3</v>
      </c>
      <c r="L57" s="304">
        <v>2</v>
      </c>
      <c r="M57" s="380" t="s">
        <v>1275</v>
      </c>
      <c r="N57" s="1286"/>
    </row>
    <row r="58" spans="1:14" s="12" customFormat="1" ht="24.95" customHeight="1" x14ac:dyDescent="0.2">
      <c r="A58" s="1284"/>
      <c r="B58" s="822" t="s">
        <v>27</v>
      </c>
      <c r="C58" s="347">
        <f t="shared" ref="C58:J58" si="4">SUM(C50:C57)</f>
        <v>85</v>
      </c>
      <c r="D58" s="347">
        <f t="shared" si="4"/>
        <v>52</v>
      </c>
      <c r="E58" s="347">
        <f t="shared" si="4"/>
        <v>60</v>
      </c>
      <c r="F58" s="347">
        <f t="shared" si="4"/>
        <v>50</v>
      </c>
      <c r="G58" s="347">
        <f t="shared" si="4"/>
        <v>86</v>
      </c>
      <c r="H58" s="347">
        <f t="shared" si="4"/>
        <v>50</v>
      </c>
      <c r="I58" s="347">
        <f t="shared" si="4"/>
        <v>51</v>
      </c>
      <c r="J58" s="347">
        <f t="shared" si="4"/>
        <v>61</v>
      </c>
      <c r="K58" s="347">
        <f t="shared" ref="K58:L58" si="5">SUM(K50:K57)</f>
        <v>70</v>
      </c>
      <c r="L58" s="347">
        <f t="shared" si="5"/>
        <v>61</v>
      </c>
      <c r="M58" s="823" t="s">
        <v>8</v>
      </c>
      <c r="N58" s="1287"/>
    </row>
    <row r="59" spans="1:14" s="625" customFormat="1" ht="12" customHeight="1" thickBot="1" x14ac:dyDescent="0.25">
      <c r="A59" s="1282" t="s">
        <v>132</v>
      </c>
      <c r="B59" s="375" t="s">
        <v>203</v>
      </c>
      <c r="C59" s="268">
        <v>174</v>
      </c>
      <c r="D59" s="268">
        <v>42</v>
      </c>
      <c r="E59" s="268">
        <v>215</v>
      </c>
      <c r="F59" s="268">
        <v>24</v>
      </c>
      <c r="G59" s="268">
        <v>270</v>
      </c>
      <c r="H59" s="268">
        <v>37</v>
      </c>
      <c r="I59" s="268">
        <v>301</v>
      </c>
      <c r="J59" s="268">
        <v>46</v>
      </c>
      <c r="K59" s="268">
        <v>317</v>
      </c>
      <c r="L59" s="268">
        <v>55</v>
      </c>
      <c r="M59" s="376" t="s">
        <v>141</v>
      </c>
      <c r="N59" s="1285" t="s">
        <v>1256</v>
      </c>
    </row>
    <row r="60" spans="1:14" s="12" customFormat="1" ht="17.45" customHeight="1" thickBot="1" x14ac:dyDescent="0.25">
      <c r="A60" s="1283"/>
      <c r="B60" s="373" t="s">
        <v>607</v>
      </c>
      <c r="C60" s="247">
        <v>8</v>
      </c>
      <c r="D60" s="247">
        <v>3</v>
      </c>
      <c r="E60" s="247">
        <v>8</v>
      </c>
      <c r="F60" s="247">
        <v>3</v>
      </c>
      <c r="G60" s="247">
        <v>22</v>
      </c>
      <c r="H60" s="247">
        <v>1</v>
      </c>
      <c r="I60" s="247">
        <v>6</v>
      </c>
      <c r="J60" s="247">
        <v>8</v>
      </c>
      <c r="K60" s="247">
        <v>17</v>
      </c>
      <c r="L60" s="247">
        <v>2</v>
      </c>
      <c r="M60" s="374" t="s">
        <v>1276</v>
      </c>
      <c r="N60" s="1286"/>
    </row>
    <row r="61" spans="1:14" s="12" customFormat="1" ht="17.45" customHeight="1" thickBot="1" x14ac:dyDescent="0.25">
      <c r="A61" s="1283"/>
      <c r="B61" s="375" t="s">
        <v>608</v>
      </c>
      <c r="C61" s="268">
        <v>11</v>
      </c>
      <c r="D61" s="268">
        <v>0</v>
      </c>
      <c r="E61" s="268">
        <v>12</v>
      </c>
      <c r="F61" s="268">
        <v>2</v>
      </c>
      <c r="G61" s="268">
        <v>16</v>
      </c>
      <c r="H61" s="268">
        <v>3</v>
      </c>
      <c r="I61" s="268">
        <v>17</v>
      </c>
      <c r="J61" s="268">
        <v>2</v>
      </c>
      <c r="K61" s="268">
        <v>14</v>
      </c>
      <c r="L61" s="268">
        <v>3</v>
      </c>
      <c r="M61" s="376" t="s">
        <v>1277</v>
      </c>
      <c r="N61" s="1286"/>
    </row>
    <row r="62" spans="1:14" s="625" customFormat="1" ht="12.75" x14ac:dyDescent="0.2">
      <c r="A62" s="1283"/>
      <c r="B62" s="378" t="s">
        <v>1367</v>
      </c>
      <c r="C62" s="270" t="s">
        <v>402</v>
      </c>
      <c r="D62" s="270" t="s">
        <v>402</v>
      </c>
      <c r="E62" s="270" t="s">
        <v>402</v>
      </c>
      <c r="F62" s="270" t="s">
        <v>402</v>
      </c>
      <c r="G62" s="270" t="s">
        <v>402</v>
      </c>
      <c r="H62" s="270" t="s">
        <v>402</v>
      </c>
      <c r="I62" s="270" t="s">
        <v>402</v>
      </c>
      <c r="J62" s="270" t="s">
        <v>402</v>
      </c>
      <c r="K62" s="270">
        <v>2</v>
      </c>
      <c r="L62" s="270">
        <v>0</v>
      </c>
      <c r="M62" s="379" t="s">
        <v>1368</v>
      </c>
      <c r="N62" s="1286"/>
    </row>
    <row r="63" spans="1:14" s="12" customFormat="1" ht="12.75" x14ac:dyDescent="0.2">
      <c r="A63" s="1284"/>
      <c r="B63" s="836" t="s">
        <v>27</v>
      </c>
      <c r="C63" s="667">
        <f t="shared" ref="C63:J63" si="6">SUM(C59:C62)</f>
        <v>193</v>
      </c>
      <c r="D63" s="667">
        <f t="shared" si="6"/>
        <v>45</v>
      </c>
      <c r="E63" s="667">
        <f t="shared" si="6"/>
        <v>235</v>
      </c>
      <c r="F63" s="667">
        <f t="shared" si="6"/>
        <v>29</v>
      </c>
      <c r="G63" s="665">
        <f t="shared" si="6"/>
        <v>308</v>
      </c>
      <c r="H63" s="665">
        <f t="shared" si="6"/>
        <v>41</v>
      </c>
      <c r="I63" s="665">
        <f t="shared" si="6"/>
        <v>324</v>
      </c>
      <c r="J63" s="665">
        <f t="shared" si="6"/>
        <v>56</v>
      </c>
      <c r="K63" s="665">
        <f t="shared" ref="K63:L63" si="7">SUM(K59:K62)</f>
        <v>350</v>
      </c>
      <c r="L63" s="665">
        <f t="shared" si="7"/>
        <v>60</v>
      </c>
      <c r="M63" s="837" t="s">
        <v>28</v>
      </c>
      <c r="N63" s="1287"/>
    </row>
    <row r="64" spans="1:14" s="625" customFormat="1" ht="13.5" thickBot="1" x14ac:dyDescent="0.25">
      <c r="A64" s="1282" t="s">
        <v>202</v>
      </c>
      <c r="B64" s="514" t="s">
        <v>201</v>
      </c>
      <c r="C64" s="512">
        <v>11</v>
      </c>
      <c r="D64" s="512">
        <v>60</v>
      </c>
      <c r="E64" s="512">
        <v>10</v>
      </c>
      <c r="F64" s="512">
        <v>51</v>
      </c>
      <c r="G64" s="512">
        <v>10</v>
      </c>
      <c r="H64" s="512">
        <v>31</v>
      </c>
      <c r="I64" s="512">
        <v>8</v>
      </c>
      <c r="J64" s="512">
        <v>30</v>
      </c>
      <c r="K64" s="512">
        <v>7</v>
      </c>
      <c r="L64" s="512">
        <v>38</v>
      </c>
      <c r="M64" s="515" t="s">
        <v>200</v>
      </c>
      <c r="N64" s="1285" t="s">
        <v>1257</v>
      </c>
    </row>
    <row r="65" spans="1:14" s="12" customFormat="1" ht="13.5" thickBot="1" x14ac:dyDescent="0.25">
      <c r="A65" s="1283"/>
      <c r="B65" s="371" t="s">
        <v>199</v>
      </c>
      <c r="C65" s="249">
        <v>12</v>
      </c>
      <c r="D65" s="249">
        <v>63</v>
      </c>
      <c r="E65" s="249">
        <v>13</v>
      </c>
      <c r="F65" s="249">
        <v>58</v>
      </c>
      <c r="G65" s="249">
        <v>11</v>
      </c>
      <c r="H65" s="249">
        <v>56</v>
      </c>
      <c r="I65" s="249">
        <v>11</v>
      </c>
      <c r="J65" s="249">
        <v>30</v>
      </c>
      <c r="K65" s="249">
        <v>18</v>
      </c>
      <c r="L65" s="249">
        <v>33</v>
      </c>
      <c r="M65" s="372" t="s">
        <v>198</v>
      </c>
      <c r="N65" s="1286"/>
    </row>
    <row r="66" spans="1:14" s="625" customFormat="1" ht="13.5" thickBot="1" x14ac:dyDescent="0.25">
      <c r="A66" s="1283"/>
      <c r="B66" s="514" t="s">
        <v>197</v>
      </c>
      <c r="C66" s="512">
        <v>1</v>
      </c>
      <c r="D66" s="512">
        <v>73</v>
      </c>
      <c r="E66" s="512">
        <v>3</v>
      </c>
      <c r="F66" s="512">
        <v>65</v>
      </c>
      <c r="G66" s="512">
        <v>6</v>
      </c>
      <c r="H66" s="512">
        <v>35</v>
      </c>
      <c r="I66" s="512">
        <v>13</v>
      </c>
      <c r="J66" s="512">
        <v>29</v>
      </c>
      <c r="K66" s="512">
        <v>7</v>
      </c>
      <c r="L66" s="512">
        <v>34</v>
      </c>
      <c r="M66" s="515" t="s">
        <v>196</v>
      </c>
      <c r="N66" s="1286"/>
    </row>
    <row r="67" spans="1:14" s="12" customFormat="1" ht="13.5" thickBot="1" x14ac:dyDescent="0.25">
      <c r="A67" s="1283"/>
      <c r="B67" s="371" t="s">
        <v>284</v>
      </c>
      <c r="C67" s="249">
        <v>12</v>
      </c>
      <c r="D67" s="249">
        <v>11</v>
      </c>
      <c r="E67" s="249">
        <v>12</v>
      </c>
      <c r="F67" s="249">
        <v>5</v>
      </c>
      <c r="G67" s="249">
        <v>11</v>
      </c>
      <c r="H67" s="249">
        <v>4</v>
      </c>
      <c r="I67" s="249">
        <v>10</v>
      </c>
      <c r="J67" s="249">
        <v>5</v>
      </c>
      <c r="K67" s="249">
        <v>31</v>
      </c>
      <c r="L67" s="249">
        <v>8</v>
      </c>
      <c r="M67" s="372" t="s">
        <v>366</v>
      </c>
      <c r="N67" s="1286"/>
    </row>
    <row r="68" spans="1:14" s="12" customFormat="1" ht="13.5" thickBot="1" x14ac:dyDescent="0.25">
      <c r="A68" s="1283"/>
      <c r="B68" s="514" t="s">
        <v>367</v>
      </c>
      <c r="C68" s="512">
        <v>22</v>
      </c>
      <c r="D68" s="512">
        <v>59</v>
      </c>
      <c r="E68" s="512">
        <v>16</v>
      </c>
      <c r="F68" s="512">
        <v>47</v>
      </c>
      <c r="G68" s="512">
        <v>35</v>
      </c>
      <c r="H68" s="512">
        <v>33</v>
      </c>
      <c r="I68" s="512">
        <v>25</v>
      </c>
      <c r="J68" s="512">
        <v>34</v>
      </c>
      <c r="K68" s="512">
        <v>14</v>
      </c>
      <c r="L68" s="512">
        <v>38</v>
      </c>
      <c r="M68" s="515" t="s">
        <v>370</v>
      </c>
      <c r="N68" s="1286"/>
    </row>
    <row r="69" spans="1:14" s="12" customFormat="1" ht="13.5" thickBot="1" x14ac:dyDescent="0.25">
      <c r="A69" s="1283"/>
      <c r="B69" s="371" t="s">
        <v>368</v>
      </c>
      <c r="C69" s="249">
        <v>4</v>
      </c>
      <c r="D69" s="249">
        <v>18</v>
      </c>
      <c r="E69" s="249">
        <v>12</v>
      </c>
      <c r="F69" s="249">
        <v>13</v>
      </c>
      <c r="G69" s="249">
        <v>20</v>
      </c>
      <c r="H69" s="249">
        <v>18</v>
      </c>
      <c r="I69" s="249">
        <v>15</v>
      </c>
      <c r="J69" s="249">
        <v>32</v>
      </c>
      <c r="K69" s="249">
        <v>27</v>
      </c>
      <c r="L69" s="249">
        <v>54</v>
      </c>
      <c r="M69" s="372" t="s">
        <v>371</v>
      </c>
      <c r="N69" s="1286"/>
    </row>
    <row r="70" spans="1:14" s="12" customFormat="1" ht="13.5" thickBot="1" x14ac:dyDescent="0.25">
      <c r="A70" s="1283"/>
      <c r="B70" s="514" t="s">
        <v>871</v>
      </c>
      <c r="C70" s="512">
        <v>19</v>
      </c>
      <c r="D70" s="512">
        <v>30</v>
      </c>
      <c r="E70" s="512">
        <v>21</v>
      </c>
      <c r="F70" s="512">
        <v>29</v>
      </c>
      <c r="G70" s="512">
        <v>29</v>
      </c>
      <c r="H70" s="512">
        <v>22</v>
      </c>
      <c r="I70" s="512">
        <v>33</v>
      </c>
      <c r="J70" s="512">
        <v>31</v>
      </c>
      <c r="K70" s="512">
        <v>58</v>
      </c>
      <c r="L70" s="512">
        <v>42</v>
      </c>
      <c r="M70" s="515" t="s">
        <v>372</v>
      </c>
      <c r="N70" s="1286"/>
    </row>
    <row r="71" spans="1:14" s="12" customFormat="1" ht="13.5" thickBot="1" x14ac:dyDescent="0.25">
      <c r="A71" s="1283"/>
      <c r="B71" s="371" t="s">
        <v>369</v>
      </c>
      <c r="C71" s="249">
        <v>46</v>
      </c>
      <c r="D71" s="249">
        <v>13</v>
      </c>
      <c r="E71" s="249">
        <v>29</v>
      </c>
      <c r="F71" s="249">
        <v>13</v>
      </c>
      <c r="G71" s="249">
        <v>35</v>
      </c>
      <c r="H71" s="249">
        <v>7</v>
      </c>
      <c r="I71" s="249">
        <v>39</v>
      </c>
      <c r="J71" s="249">
        <v>5</v>
      </c>
      <c r="K71" s="249">
        <v>32</v>
      </c>
      <c r="L71" s="249">
        <v>7</v>
      </c>
      <c r="M71" s="372" t="s">
        <v>373</v>
      </c>
      <c r="N71" s="1286"/>
    </row>
    <row r="72" spans="1:14" s="12" customFormat="1" ht="13.5" thickBot="1" x14ac:dyDescent="0.25">
      <c r="A72" s="1283"/>
      <c r="B72" s="514" t="s">
        <v>872</v>
      </c>
      <c r="C72" s="512">
        <v>0</v>
      </c>
      <c r="D72" s="512">
        <v>7</v>
      </c>
      <c r="E72" s="512">
        <v>3</v>
      </c>
      <c r="F72" s="512">
        <v>7</v>
      </c>
      <c r="G72" s="512">
        <v>3</v>
      </c>
      <c r="H72" s="512">
        <v>14</v>
      </c>
      <c r="I72" s="512">
        <v>1</v>
      </c>
      <c r="J72" s="512">
        <v>9</v>
      </c>
      <c r="K72" s="512">
        <v>2</v>
      </c>
      <c r="L72" s="512">
        <v>8</v>
      </c>
      <c r="M72" s="515" t="s">
        <v>1278</v>
      </c>
      <c r="N72" s="1286"/>
    </row>
    <row r="73" spans="1:14" s="12" customFormat="1" ht="13.5" thickBot="1" x14ac:dyDescent="0.25">
      <c r="A73" s="1283"/>
      <c r="B73" s="371" t="s">
        <v>873</v>
      </c>
      <c r="C73" s="249">
        <v>9</v>
      </c>
      <c r="D73" s="249">
        <v>11</v>
      </c>
      <c r="E73" s="249">
        <v>15</v>
      </c>
      <c r="F73" s="249">
        <v>4</v>
      </c>
      <c r="G73" s="249">
        <v>13</v>
      </c>
      <c r="H73" s="249">
        <v>11</v>
      </c>
      <c r="I73" s="249">
        <v>7</v>
      </c>
      <c r="J73" s="249">
        <v>14</v>
      </c>
      <c r="K73" s="249">
        <v>11</v>
      </c>
      <c r="L73" s="249">
        <v>6</v>
      </c>
      <c r="M73" s="372" t="s">
        <v>1279</v>
      </c>
      <c r="N73" s="1286"/>
    </row>
    <row r="74" spans="1:14" s="12" customFormat="1" ht="23.25" thickBot="1" x14ac:dyDescent="0.25">
      <c r="A74" s="1283"/>
      <c r="B74" s="514" t="s">
        <v>405</v>
      </c>
      <c r="C74" s="512">
        <v>3</v>
      </c>
      <c r="D74" s="512">
        <v>3</v>
      </c>
      <c r="E74" s="512">
        <v>1</v>
      </c>
      <c r="F74" s="512">
        <v>1</v>
      </c>
      <c r="G74" s="512">
        <v>1</v>
      </c>
      <c r="H74" s="512">
        <v>2</v>
      </c>
      <c r="I74" s="512">
        <v>0</v>
      </c>
      <c r="J74" s="512">
        <v>4</v>
      </c>
      <c r="K74" s="512">
        <v>1</v>
      </c>
      <c r="L74" s="512">
        <v>5</v>
      </c>
      <c r="M74" s="515" t="s">
        <v>1283</v>
      </c>
      <c r="N74" s="1286"/>
    </row>
    <row r="75" spans="1:14" s="12" customFormat="1" ht="13.5" thickBot="1" x14ac:dyDescent="0.25">
      <c r="A75" s="1283"/>
      <c r="B75" s="371" t="s">
        <v>874</v>
      </c>
      <c r="C75" s="249">
        <v>0</v>
      </c>
      <c r="D75" s="249">
        <v>7</v>
      </c>
      <c r="E75" s="249">
        <v>0</v>
      </c>
      <c r="F75" s="249">
        <v>4</v>
      </c>
      <c r="G75" s="249">
        <v>1</v>
      </c>
      <c r="H75" s="249">
        <v>8</v>
      </c>
      <c r="I75" s="249">
        <v>0</v>
      </c>
      <c r="J75" s="249">
        <v>6</v>
      </c>
      <c r="K75" s="249">
        <v>0</v>
      </c>
      <c r="L75" s="249">
        <v>5</v>
      </c>
      <c r="M75" s="372" t="s">
        <v>1281</v>
      </c>
      <c r="N75" s="1286"/>
    </row>
    <row r="76" spans="1:14" s="12" customFormat="1" ht="13.5" thickBot="1" x14ac:dyDescent="0.25">
      <c r="A76" s="1283"/>
      <c r="B76" s="514" t="s">
        <v>445</v>
      </c>
      <c r="C76" s="512">
        <v>0</v>
      </c>
      <c r="D76" s="512">
        <v>12</v>
      </c>
      <c r="E76" s="512">
        <v>0</v>
      </c>
      <c r="F76" s="512">
        <v>3</v>
      </c>
      <c r="G76" s="512">
        <v>0</v>
      </c>
      <c r="H76" s="512">
        <v>7</v>
      </c>
      <c r="I76" s="512">
        <v>0</v>
      </c>
      <c r="J76" s="512">
        <v>4</v>
      </c>
      <c r="K76" s="512">
        <v>0</v>
      </c>
      <c r="L76" s="512">
        <v>16</v>
      </c>
      <c r="M76" s="515" t="s">
        <v>1282</v>
      </c>
      <c r="N76" s="1286"/>
    </row>
    <row r="77" spans="1:14" s="12" customFormat="1" ht="13.5" thickBot="1" x14ac:dyDescent="0.25">
      <c r="A77" s="1283"/>
      <c r="B77" s="371" t="s">
        <v>458</v>
      </c>
      <c r="C77" s="249">
        <v>0</v>
      </c>
      <c r="D77" s="249">
        <v>12</v>
      </c>
      <c r="E77" s="249">
        <v>0</v>
      </c>
      <c r="F77" s="249">
        <v>10</v>
      </c>
      <c r="G77" s="249">
        <v>0</v>
      </c>
      <c r="H77" s="249">
        <v>1</v>
      </c>
      <c r="I77" s="249">
        <v>0</v>
      </c>
      <c r="J77" s="249">
        <v>0</v>
      </c>
      <c r="K77" s="249">
        <v>0</v>
      </c>
      <c r="L77" s="249">
        <v>10</v>
      </c>
      <c r="M77" s="372" t="s">
        <v>1280</v>
      </c>
      <c r="N77" s="1286"/>
    </row>
    <row r="78" spans="1:14" s="12" customFormat="1" ht="16.5" customHeight="1" thickBot="1" x14ac:dyDescent="0.25">
      <c r="A78" s="1283"/>
      <c r="B78" s="514" t="s">
        <v>459</v>
      </c>
      <c r="C78" s="512">
        <v>0</v>
      </c>
      <c r="D78" s="512">
        <v>10</v>
      </c>
      <c r="E78" s="512">
        <v>1</v>
      </c>
      <c r="F78" s="512">
        <v>5</v>
      </c>
      <c r="G78" s="512">
        <v>0</v>
      </c>
      <c r="H78" s="512">
        <v>11</v>
      </c>
      <c r="I78" s="512">
        <v>0</v>
      </c>
      <c r="J78" s="512">
        <v>6</v>
      </c>
      <c r="K78" s="512">
        <v>0</v>
      </c>
      <c r="L78" s="512">
        <v>12</v>
      </c>
      <c r="M78" s="515" t="s">
        <v>1284</v>
      </c>
      <c r="N78" s="1286"/>
    </row>
    <row r="79" spans="1:14" s="12" customFormat="1" ht="16.5" customHeight="1" thickBot="1" x14ac:dyDescent="0.25">
      <c r="A79" s="1283"/>
      <c r="B79" s="371" t="s">
        <v>1380</v>
      </c>
      <c r="C79" s="249" t="s">
        <v>402</v>
      </c>
      <c r="D79" s="249" t="s">
        <v>402</v>
      </c>
      <c r="E79" s="249" t="s">
        <v>402</v>
      </c>
      <c r="F79" s="249" t="s">
        <v>402</v>
      </c>
      <c r="G79" s="249" t="s">
        <v>402</v>
      </c>
      <c r="H79" s="249" t="s">
        <v>402</v>
      </c>
      <c r="I79" s="249" t="s">
        <v>402</v>
      </c>
      <c r="J79" s="249" t="s">
        <v>402</v>
      </c>
      <c r="K79" s="249">
        <v>0</v>
      </c>
      <c r="L79" s="249">
        <v>1</v>
      </c>
      <c r="M79" s="372" t="s">
        <v>1381</v>
      </c>
      <c r="N79" s="1286"/>
    </row>
    <row r="80" spans="1:14" s="12" customFormat="1" ht="16.5" customHeight="1" thickBot="1" x14ac:dyDescent="0.25">
      <c r="A80" s="1283"/>
      <c r="B80" s="514" t="s">
        <v>1382</v>
      </c>
      <c r="C80" s="512">
        <v>0</v>
      </c>
      <c r="D80" s="512">
        <v>0</v>
      </c>
      <c r="E80" s="512">
        <v>0</v>
      </c>
      <c r="F80" s="512">
        <v>0</v>
      </c>
      <c r="G80" s="512">
        <v>0</v>
      </c>
      <c r="H80" s="512">
        <v>0</v>
      </c>
      <c r="I80" s="512">
        <v>0</v>
      </c>
      <c r="J80" s="512">
        <v>6</v>
      </c>
      <c r="K80" s="512">
        <v>0</v>
      </c>
      <c r="L80" s="512">
        <v>2</v>
      </c>
      <c r="M80" s="515" t="s">
        <v>1369</v>
      </c>
      <c r="N80" s="1286"/>
    </row>
    <row r="81" spans="1:14" s="12" customFormat="1" ht="16.5" customHeight="1" thickBot="1" x14ac:dyDescent="0.25">
      <c r="A81" s="1283"/>
      <c r="B81" s="371" t="s">
        <v>1383</v>
      </c>
      <c r="C81" s="249">
        <v>0</v>
      </c>
      <c r="D81" s="249">
        <v>1</v>
      </c>
      <c r="E81" s="249">
        <v>0</v>
      </c>
      <c r="F81" s="249">
        <v>2</v>
      </c>
      <c r="G81" s="249">
        <v>0</v>
      </c>
      <c r="H81" s="249">
        <v>1</v>
      </c>
      <c r="I81" s="249">
        <v>0</v>
      </c>
      <c r="J81" s="249">
        <v>1</v>
      </c>
      <c r="K81" s="249">
        <v>0</v>
      </c>
      <c r="L81" s="249">
        <v>3</v>
      </c>
      <c r="M81" s="372" t="s">
        <v>1370</v>
      </c>
      <c r="N81" s="1286"/>
    </row>
    <row r="82" spans="1:14" s="12" customFormat="1" ht="16.5" customHeight="1" thickBot="1" x14ac:dyDescent="0.25">
      <c r="A82" s="1283"/>
      <c r="B82" s="514" t="s">
        <v>1384</v>
      </c>
      <c r="C82" s="512">
        <v>0</v>
      </c>
      <c r="D82" s="512">
        <v>0</v>
      </c>
      <c r="E82" s="512">
        <v>0</v>
      </c>
      <c r="F82" s="512">
        <v>0</v>
      </c>
      <c r="G82" s="512">
        <v>0</v>
      </c>
      <c r="H82" s="512">
        <v>0</v>
      </c>
      <c r="I82" s="512">
        <v>0</v>
      </c>
      <c r="J82" s="512">
        <v>0</v>
      </c>
      <c r="K82" s="512">
        <v>0</v>
      </c>
      <c r="L82" s="512">
        <v>1</v>
      </c>
      <c r="M82" s="515" t="s">
        <v>1371</v>
      </c>
      <c r="N82" s="1286"/>
    </row>
    <row r="83" spans="1:14" s="12" customFormat="1" ht="16.5" customHeight="1" thickBot="1" x14ac:dyDescent="0.25">
      <c r="A83" s="1283"/>
      <c r="B83" s="371" t="s">
        <v>1385</v>
      </c>
      <c r="C83" s="249">
        <v>0</v>
      </c>
      <c r="D83" s="249">
        <v>0</v>
      </c>
      <c r="E83" s="249">
        <v>0</v>
      </c>
      <c r="F83" s="249">
        <v>0</v>
      </c>
      <c r="G83" s="249">
        <v>0</v>
      </c>
      <c r="H83" s="249">
        <v>0</v>
      </c>
      <c r="I83" s="249">
        <v>0</v>
      </c>
      <c r="J83" s="249">
        <v>1</v>
      </c>
      <c r="K83" s="249">
        <v>0</v>
      </c>
      <c r="L83" s="249">
        <v>2</v>
      </c>
      <c r="M83" s="372" t="s">
        <v>1372</v>
      </c>
      <c r="N83" s="1286"/>
    </row>
    <row r="84" spans="1:14" s="12" customFormat="1" ht="13.5" thickBot="1" x14ac:dyDescent="0.25">
      <c r="A84" s="1283"/>
      <c r="B84" s="514" t="s">
        <v>1386</v>
      </c>
      <c r="C84" s="512">
        <v>0</v>
      </c>
      <c r="D84" s="512">
        <v>5</v>
      </c>
      <c r="E84" s="512">
        <v>0</v>
      </c>
      <c r="F84" s="512">
        <v>1</v>
      </c>
      <c r="G84" s="512">
        <v>0</v>
      </c>
      <c r="H84" s="512">
        <v>2</v>
      </c>
      <c r="I84" s="512">
        <v>0</v>
      </c>
      <c r="J84" s="512">
        <v>1</v>
      </c>
      <c r="K84" s="512">
        <v>0</v>
      </c>
      <c r="L84" s="512">
        <v>2</v>
      </c>
      <c r="M84" s="515" t="s">
        <v>1373</v>
      </c>
      <c r="N84" s="1286"/>
    </row>
    <row r="85" spans="1:14" s="12" customFormat="1" ht="17.25" customHeight="1" thickBot="1" x14ac:dyDescent="0.25">
      <c r="A85" s="1283"/>
      <c r="B85" s="371" t="s">
        <v>1387</v>
      </c>
      <c r="C85" s="249">
        <v>1</v>
      </c>
      <c r="D85" s="249">
        <v>0</v>
      </c>
      <c r="E85" s="249">
        <v>0</v>
      </c>
      <c r="F85" s="249">
        <v>1</v>
      </c>
      <c r="G85" s="249">
        <v>0</v>
      </c>
      <c r="H85" s="249">
        <v>0</v>
      </c>
      <c r="I85" s="249">
        <v>3</v>
      </c>
      <c r="J85" s="249">
        <v>2</v>
      </c>
      <c r="K85" s="249">
        <v>0</v>
      </c>
      <c r="L85" s="249">
        <v>3</v>
      </c>
      <c r="M85" s="372" t="s">
        <v>1374</v>
      </c>
      <c r="N85" s="1286"/>
    </row>
    <row r="86" spans="1:14" s="12" customFormat="1" ht="17.25" customHeight="1" thickBot="1" x14ac:dyDescent="0.25">
      <c r="A86" s="1283"/>
      <c r="B86" s="514" t="s">
        <v>1388</v>
      </c>
      <c r="C86" s="512">
        <v>0</v>
      </c>
      <c r="D86" s="512">
        <v>1</v>
      </c>
      <c r="E86" s="512">
        <v>0</v>
      </c>
      <c r="F86" s="512">
        <v>0</v>
      </c>
      <c r="G86" s="512">
        <v>0</v>
      </c>
      <c r="H86" s="512">
        <v>0</v>
      </c>
      <c r="I86" s="512">
        <v>0</v>
      </c>
      <c r="J86" s="512">
        <v>0</v>
      </c>
      <c r="K86" s="512">
        <v>0</v>
      </c>
      <c r="L86" s="512">
        <v>1</v>
      </c>
      <c r="M86" s="515" t="s">
        <v>1375</v>
      </c>
      <c r="N86" s="1286"/>
    </row>
    <row r="87" spans="1:14" s="12" customFormat="1" ht="23.25" thickBot="1" x14ac:dyDescent="0.25">
      <c r="A87" s="1283"/>
      <c r="B87" s="371" t="s">
        <v>1389</v>
      </c>
      <c r="C87" s="249">
        <v>0</v>
      </c>
      <c r="D87" s="249">
        <v>1</v>
      </c>
      <c r="E87" s="249">
        <v>1</v>
      </c>
      <c r="F87" s="249">
        <v>1</v>
      </c>
      <c r="G87" s="249">
        <v>0</v>
      </c>
      <c r="H87" s="249">
        <v>0</v>
      </c>
      <c r="I87" s="249">
        <v>0</v>
      </c>
      <c r="J87" s="249">
        <v>1</v>
      </c>
      <c r="K87" s="249">
        <v>0</v>
      </c>
      <c r="L87" s="249">
        <v>0</v>
      </c>
      <c r="M87" s="372" t="s">
        <v>1376</v>
      </c>
      <c r="N87" s="1286"/>
    </row>
    <row r="88" spans="1:14" s="12" customFormat="1" ht="17.25" customHeight="1" thickBot="1" x14ac:dyDescent="0.25">
      <c r="A88" s="1283"/>
      <c r="B88" s="514" t="s">
        <v>1390</v>
      </c>
      <c r="C88" s="512" t="s">
        <v>402</v>
      </c>
      <c r="D88" s="512" t="s">
        <v>402</v>
      </c>
      <c r="E88" s="512">
        <v>0</v>
      </c>
      <c r="F88" s="512">
        <v>1</v>
      </c>
      <c r="G88" s="512">
        <v>1</v>
      </c>
      <c r="H88" s="512">
        <v>2</v>
      </c>
      <c r="I88" s="512">
        <v>0</v>
      </c>
      <c r="J88" s="512">
        <v>2</v>
      </c>
      <c r="K88" s="512">
        <v>0</v>
      </c>
      <c r="L88" s="512">
        <v>0</v>
      </c>
      <c r="M88" s="515" t="s">
        <v>1377</v>
      </c>
      <c r="N88" s="1286"/>
    </row>
    <row r="89" spans="1:14" s="12" customFormat="1" ht="17.25" customHeight="1" thickBot="1" x14ac:dyDescent="0.25">
      <c r="A89" s="1283"/>
      <c r="B89" s="371" t="s">
        <v>1391</v>
      </c>
      <c r="C89" s="249" t="s">
        <v>402</v>
      </c>
      <c r="D89" s="249" t="s">
        <v>402</v>
      </c>
      <c r="E89" s="249" t="s">
        <v>402</v>
      </c>
      <c r="F89" s="249" t="s">
        <v>402</v>
      </c>
      <c r="G89" s="249">
        <v>0</v>
      </c>
      <c r="H89" s="249">
        <v>1</v>
      </c>
      <c r="I89" s="249">
        <v>0</v>
      </c>
      <c r="J89" s="249">
        <v>0</v>
      </c>
      <c r="K89" s="249">
        <v>0</v>
      </c>
      <c r="L89" s="249">
        <v>1</v>
      </c>
      <c r="M89" s="372" t="s">
        <v>1378</v>
      </c>
      <c r="N89" s="1286"/>
    </row>
    <row r="90" spans="1:14" s="12" customFormat="1" ht="17.25" customHeight="1" thickBot="1" x14ac:dyDescent="0.25">
      <c r="A90" s="1283"/>
      <c r="B90" s="514" t="s">
        <v>1392</v>
      </c>
      <c r="C90" s="512" t="s">
        <v>402</v>
      </c>
      <c r="D90" s="512" t="s">
        <v>402</v>
      </c>
      <c r="E90" s="512" t="s">
        <v>402</v>
      </c>
      <c r="F90" s="512" t="s">
        <v>402</v>
      </c>
      <c r="G90" s="512" t="s">
        <v>402</v>
      </c>
      <c r="H90" s="512" t="s">
        <v>402</v>
      </c>
      <c r="I90" s="512">
        <v>0</v>
      </c>
      <c r="J90" s="512">
        <v>1</v>
      </c>
      <c r="K90" s="512">
        <v>0</v>
      </c>
      <c r="L90" s="512">
        <v>0</v>
      </c>
      <c r="M90" s="515" t="s">
        <v>1379</v>
      </c>
      <c r="N90" s="1286"/>
    </row>
    <row r="91" spans="1:14" s="12" customFormat="1" ht="17.25" customHeight="1" x14ac:dyDescent="0.2">
      <c r="A91" s="1283"/>
      <c r="B91" s="377" t="s">
        <v>1393</v>
      </c>
      <c r="C91" s="304" t="s">
        <v>402</v>
      </c>
      <c r="D91" s="304" t="s">
        <v>402</v>
      </c>
      <c r="E91" s="304" t="s">
        <v>402</v>
      </c>
      <c r="F91" s="304" t="s">
        <v>402</v>
      </c>
      <c r="G91" s="304" t="s">
        <v>402</v>
      </c>
      <c r="H91" s="304" t="s">
        <v>402</v>
      </c>
      <c r="I91" s="304" t="s">
        <v>402</v>
      </c>
      <c r="J91" s="304" t="s">
        <v>402</v>
      </c>
      <c r="K91" s="304">
        <v>0</v>
      </c>
      <c r="L91" s="304">
        <v>1</v>
      </c>
      <c r="M91" s="380" t="s">
        <v>1394</v>
      </c>
      <c r="N91" s="1286"/>
    </row>
    <row r="92" spans="1:14" s="12" customFormat="1" ht="17.25" customHeight="1" x14ac:dyDescent="0.2">
      <c r="A92" s="1284"/>
      <c r="B92" s="822" t="s">
        <v>27</v>
      </c>
      <c r="C92" s="347">
        <f t="shared" ref="C92:J92" si="8">SUM(C64:C91)</f>
        <v>140</v>
      </c>
      <c r="D92" s="347">
        <f t="shared" si="8"/>
        <v>397</v>
      </c>
      <c r="E92" s="347">
        <f t="shared" si="8"/>
        <v>137</v>
      </c>
      <c r="F92" s="347">
        <f t="shared" si="8"/>
        <v>321</v>
      </c>
      <c r="G92" s="347">
        <f t="shared" si="8"/>
        <v>176</v>
      </c>
      <c r="H92" s="347">
        <f t="shared" si="8"/>
        <v>266</v>
      </c>
      <c r="I92" s="347">
        <f t="shared" si="8"/>
        <v>165</v>
      </c>
      <c r="J92" s="347">
        <f t="shared" si="8"/>
        <v>254</v>
      </c>
      <c r="K92" s="347">
        <f t="shared" ref="K92:L92" si="9">SUM(K64:K91)</f>
        <v>208</v>
      </c>
      <c r="L92" s="347">
        <f t="shared" si="9"/>
        <v>333</v>
      </c>
      <c r="M92" s="823" t="s">
        <v>28</v>
      </c>
      <c r="N92" s="1287"/>
    </row>
    <row r="93" spans="1:14" s="12" customFormat="1" ht="18" customHeight="1" thickBot="1" x14ac:dyDescent="0.25">
      <c r="A93" s="1282" t="s">
        <v>195</v>
      </c>
      <c r="B93" s="375" t="s">
        <v>194</v>
      </c>
      <c r="C93" s="268">
        <v>158</v>
      </c>
      <c r="D93" s="268">
        <v>69</v>
      </c>
      <c r="E93" s="268">
        <v>179</v>
      </c>
      <c r="F93" s="268">
        <v>75</v>
      </c>
      <c r="G93" s="268">
        <v>207</v>
      </c>
      <c r="H93" s="268">
        <v>72</v>
      </c>
      <c r="I93" s="268">
        <v>318</v>
      </c>
      <c r="J93" s="268">
        <v>81</v>
      </c>
      <c r="K93" s="268">
        <v>230</v>
      </c>
      <c r="L93" s="268">
        <v>66</v>
      </c>
      <c r="M93" s="376" t="s">
        <v>193</v>
      </c>
      <c r="N93" s="1285" t="s">
        <v>792</v>
      </c>
    </row>
    <row r="94" spans="1:14" s="12" customFormat="1" ht="17.45" customHeight="1" thickBot="1" x14ac:dyDescent="0.25">
      <c r="A94" s="1283"/>
      <c r="B94" s="373" t="s">
        <v>192</v>
      </c>
      <c r="C94" s="247">
        <v>120</v>
      </c>
      <c r="D94" s="247">
        <v>32</v>
      </c>
      <c r="E94" s="247">
        <v>138</v>
      </c>
      <c r="F94" s="247">
        <v>30</v>
      </c>
      <c r="G94" s="247">
        <v>159</v>
      </c>
      <c r="H94" s="247">
        <v>26</v>
      </c>
      <c r="I94" s="247">
        <v>196</v>
      </c>
      <c r="J94" s="247">
        <v>28</v>
      </c>
      <c r="K94" s="247">
        <v>205</v>
      </c>
      <c r="L94" s="247">
        <v>43</v>
      </c>
      <c r="M94" s="374" t="s">
        <v>191</v>
      </c>
      <c r="N94" s="1286"/>
    </row>
    <row r="95" spans="1:14" s="12" customFormat="1" ht="17.45" customHeight="1" thickBot="1" x14ac:dyDescent="0.25">
      <c r="A95" s="1283"/>
      <c r="B95" s="375" t="s">
        <v>609</v>
      </c>
      <c r="C95" s="268">
        <v>131</v>
      </c>
      <c r="D95" s="268">
        <v>45</v>
      </c>
      <c r="E95" s="268">
        <v>106</v>
      </c>
      <c r="F95" s="268">
        <v>22</v>
      </c>
      <c r="G95" s="268">
        <v>104</v>
      </c>
      <c r="H95" s="268">
        <v>15</v>
      </c>
      <c r="I95" s="268">
        <v>109</v>
      </c>
      <c r="J95" s="268">
        <v>14</v>
      </c>
      <c r="K95" s="268">
        <v>132</v>
      </c>
      <c r="L95" s="268">
        <v>19</v>
      </c>
      <c r="M95" s="376" t="s">
        <v>610</v>
      </c>
      <c r="N95" s="1286"/>
    </row>
    <row r="96" spans="1:14" s="12" customFormat="1" ht="17.45" customHeight="1" thickBot="1" x14ac:dyDescent="0.25">
      <c r="A96" s="1283"/>
      <c r="B96" s="373" t="s">
        <v>875</v>
      </c>
      <c r="C96" s="247">
        <v>11</v>
      </c>
      <c r="D96" s="247">
        <v>16</v>
      </c>
      <c r="E96" s="247">
        <v>22</v>
      </c>
      <c r="F96" s="247">
        <v>25</v>
      </c>
      <c r="G96" s="247">
        <v>29</v>
      </c>
      <c r="H96" s="247">
        <v>9</v>
      </c>
      <c r="I96" s="247">
        <v>30</v>
      </c>
      <c r="J96" s="247">
        <v>18</v>
      </c>
      <c r="K96" s="247">
        <v>38</v>
      </c>
      <c r="L96" s="247">
        <v>26</v>
      </c>
      <c r="M96" s="374" t="s">
        <v>529</v>
      </c>
      <c r="N96" s="1286"/>
    </row>
    <row r="97" spans="1:16" s="12" customFormat="1" ht="17.45" customHeight="1" thickBot="1" x14ac:dyDescent="0.25">
      <c r="A97" s="1283"/>
      <c r="B97" s="375" t="s">
        <v>530</v>
      </c>
      <c r="C97" s="268">
        <v>66</v>
      </c>
      <c r="D97" s="268">
        <v>40</v>
      </c>
      <c r="E97" s="268">
        <v>58</v>
      </c>
      <c r="F97" s="268">
        <v>38</v>
      </c>
      <c r="G97" s="268">
        <v>55</v>
      </c>
      <c r="H97" s="268">
        <v>33</v>
      </c>
      <c r="I97" s="268">
        <v>62</v>
      </c>
      <c r="J97" s="268">
        <v>46</v>
      </c>
      <c r="K97" s="268">
        <v>63</v>
      </c>
      <c r="L97" s="268">
        <v>33</v>
      </c>
      <c r="M97" s="376" t="s">
        <v>531</v>
      </c>
      <c r="N97" s="1286"/>
      <c r="P97" s="662"/>
    </row>
    <row r="98" spans="1:16" s="12" customFormat="1" ht="17.45" customHeight="1" thickBot="1" x14ac:dyDescent="0.25">
      <c r="A98" s="1283"/>
      <c r="B98" s="373" t="s">
        <v>877</v>
      </c>
      <c r="C98" s="247">
        <v>3</v>
      </c>
      <c r="D98" s="247">
        <v>8</v>
      </c>
      <c r="E98" s="247">
        <v>15</v>
      </c>
      <c r="F98" s="247">
        <v>14</v>
      </c>
      <c r="G98" s="247">
        <v>2</v>
      </c>
      <c r="H98" s="247">
        <v>6</v>
      </c>
      <c r="I98" s="247">
        <v>3</v>
      </c>
      <c r="J98" s="247">
        <v>8</v>
      </c>
      <c r="K98" s="247">
        <v>6</v>
      </c>
      <c r="L98" s="247">
        <v>11</v>
      </c>
      <c r="M98" s="374" t="s">
        <v>1285</v>
      </c>
      <c r="N98" s="1286"/>
    </row>
    <row r="99" spans="1:16" s="12" customFormat="1" ht="17.45" customHeight="1" thickBot="1" x14ac:dyDescent="0.25">
      <c r="A99" s="1283"/>
      <c r="B99" s="375" t="s">
        <v>532</v>
      </c>
      <c r="C99" s="268">
        <v>1</v>
      </c>
      <c r="D99" s="268">
        <v>5</v>
      </c>
      <c r="E99" s="268">
        <v>5</v>
      </c>
      <c r="F99" s="268">
        <v>11</v>
      </c>
      <c r="G99" s="268">
        <v>2</v>
      </c>
      <c r="H99" s="268">
        <v>9</v>
      </c>
      <c r="I99" s="268">
        <v>3</v>
      </c>
      <c r="J99" s="268">
        <v>4</v>
      </c>
      <c r="K99" s="268">
        <v>5</v>
      </c>
      <c r="L99" s="268">
        <v>5</v>
      </c>
      <c r="M99" s="376" t="s">
        <v>1286</v>
      </c>
      <c r="N99" s="1286"/>
    </row>
    <row r="100" spans="1:16" s="12" customFormat="1" ht="17.45" customHeight="1" thickBot="1" x14ac:dyDescent="0.25">
      <c r="A100" s="1283"/>
      <c r="B100" s="373" t="s">
        <v>798</v>
      </c>
      <c r="C100" s="247">
        <v>5</v>
      </c>
      <c r="D100" s="247">
        <v>6</v>
      </c>
      <c r="E100" s="247">
        <v>5</v>
      </c>
      <c r="F100" s="247">
        <v>15</v>
      </c>
      <c r="G100" s="247">
        <v>6</v>
      </c>
      <c r="H100" s="247">
        <v>8</v>
      </c>
      <c r="I100" s="247">
        <v>3</v>
      </c>
      <c r="J100" s="247">
        <v>8</v>
      </c>
      <c r="K100" s="247">
        <v>4</v>
      </c>
      <c r="L100" s="247">
        <v>5</v>
      </c>
      <c r="M100" s="374" t="s">
        <v>1287</v>
      </c>
      <c r="N100" s="1286"/>
    </row>
    <row r="101" spans="1:16" s="12" customFormat="1" ht="17.45" customHeight="1" thickBot="1" x14ac:dyDescent="0.25">
      <c r="A101" s="1283"/>
      <c r="B101" s="375" t="s">
        <v>1146</v>
      </c>
      <c r="C101" s="268" t="s">
        <v>402</v>
      </c>
      <c r="D101" s="268" t="s">
        <v>402</v>
      </c>
      <c r="E101" s="268" t="s">
        <v>402</v>
      </c>
      <c r="F101" s="268" t="s">
        <v>402</v>
      </c>
      <c r="G101" s="268" t="s">
        <v>402</v>
      </c>
      <c r="H101" s="268" t="s">
        <v>402</v>
      </c>
      <c r="I101" s="268">
        <v>1</v>
      </c>
      <c r="J101" s="268">
        <v>2</v>
      </c>
      <c r="K101" s="268">
        <v>2</v>
      </c>
      <c r="L101" s="268">
        <v>4</v>
      </c>
      <c r="M101" s="376" t="s">
        <v>1288</v>
      </c>
      <c r="N101" s="1286"/>
    </row>
    <row r="102" spans="1:16" s="12" customFormat="1" ht="17.45" customHeight="1" x14ac:dyDescent="0.2">
      <c r="A102" s="1283"/>
      <c r="B102" s="378" t="s">
        <v>1147</v>
      </c>
      <c r="C102" s="270" t="s">
        <v>402</v>
      </c>
      <c r="D102" s="270" t="s">
        <v>402</v>
      </c>
      <c r="E102" s="270" t="s">
        <v>402</v>
      </c>
      <c r="F102" s="270" t="s">
        <v>402</v>
      </c>
      <c r="G102" s="270">
        <v>3</v>
      </c>
      <c r="H102" s="270">
        <v>2</v>
      </c>
      <c r="I102" s="270">
        <v>0</v>
      </c>
      <c r="J102" s="270">
        <v>0</v>
      </c>
      <c r="K102" s="270">
        <v>0</v>
      </c>
      <c r="L102" s="270">
        <v>3</v>
      </c>
      <c r="M102" s="379" t="s">
        <v>1291</v>
      </c>
      <c r="N102" s="1286"/>
    </row>
    <row r="103" spans="1:16" s="12" customFormat="1" ht="17.45" customHeight="1" x14ac:dyDescent="0.2">
      <c r="A103" s="1284"/>
      <c r="B103" s="836" t="s">
        <v>27</v>
      </c>
      <c r="C103" s="296">
        <f t="shared" ref="C103:H103" si="10">SUM(C93:C102)</f>
        <v>495</v>
      </c>
      <c r="D103" s="296">
        <f t="shared" si="10"/>
        <v>221</v>
      </c>
      <c r="E103" s="296">
        <f t="shared" si="10"/>
        <v>528</v>
      </c>
      <c r="F103" s="296">
        <f t="shared" si="10"/>
        <v>230</v>
      </c>
      <c r="G103" s="346">
        <f t="shared" si="10"/>
        <v>567</v>
      </c>
      <c r="H103" s="346">
        <f t="shared" si="10"/>
        <v>180</v>
      </c>
      <c r="I103" s="346">
        <f>SUM(I93:I102)</f>
        <v>725</v>
      </c>
      <c r="J103" s="346">
        <f>SUM(J93:J102)</f>
        <v>209</v>
      </c>
      <c r="K103" s="346">
        <f>SUM(K93:K102)</f>
        <v>685</v>
      </c>
      <c r="L103" s="346">
        <f>SUM(L93:L102)</f>
        <v>215</v>
      </c>
      <c r="M103" s="837" t="s">
        <v>28</v>
      </c>
      <c r="N103" s="1287"/>
    </row>
    <row r="104" spans="1:16" s="12" customFormat="1" ht="17.45" customHeight="1" thickBot="1" x14ac:dyDescent="0.25">
      <c r="A104" s="1282" t="s">
        <v>611</v>
      </c>
      <c r="B104" s="842" t="s">
        <v>612</v>
      </c>
      <c r="C104" s="300">
        <v>4</v>
      </c>
      <c r="D104" s="300">
        <v>38</v>
      </c>
      <c r="E104" s="300">
        <v>4</v>
      </c>
      <c r="F104" s="300">
        <v>30</v>
      </c>
      <c r="G104" s="300">
        <v>5</v>
      </c>
      <c r="H104" s="300">
        <v>26</v>
      </c>
      <c r="I104" s="300">
        <v>6</v>
      </c>
      <c r="J104" s="300">
        <v>17</v>
      </c>
      <c r="K104" s="300">
        <v>5</v>
      </c>
      <c r="L104" s="300">
        <v>12</v>
      </c>
      <c r="M104" s="843" t="s">
        <v>615</v>
      </c>
      <c r="N104" s="1309" t="s">
        <v>1260</v>
      </c>
    </row>
    <row r="105" spans="1:16" s="12" customFormat="1" ht="17.45" customHeight="1" thickBot="1" x14ac:dyDescent="0.25">
      <c r="A105" s="1283"/>
      <c r="B105" s="375" t="s">
        <v>613</v>
      </c>
      <c r="C105" s="268">
        <v>4</v>
      </c>
      <c r="D105" s="268">
        <v>25</v>
      </c>
      <c r="E105" s="268">
        <v>3</v>
      </c>
      <c r="F105" s="268">
        <v>28</v>
      </c>
      <c r="G105" s="268">
        <v>2</v>
      </c>
      <c r="H105" s="268">
        <v>26</v>
      </c>
      <c r="I105" s="268">
        <v>7</v>
      </c>
      <c r="J105" s="268">
        <v>15</v>
      </c>
      <c r="K105" s="268">
        <v>7</v>
      </c>
      <c r="L105" s="268">
        <v>16</v>
      </c>
      <c r="M105" s="376" t="s">
        <v>616</v>
      </c>
      <c r="N105" s="1307"/>
    </row>
    <row r="106" spans="1:16" s="12" customFormat="1" ht="17.45" customHeight="1" thickBot="1" x14ac:dyDescent="0.25">
      <c r="A106" s="1283"/>
      <c r="B106" s="373" t="s">
        <v>614</v>
      </c>
      <c r="C106" s="247">
        <v>11</v>
      </c>
      <c r="D106" s="247">
        <v>16</v>
      </c>
      <c r="E106" s="247">
        <v>9</v>
      </c>
      <c r="F106" s="247">
        <v>17</v>
      </c>
      <c r="G106" s="247">
        <v>7</v>
      </c>
      <c r="H106" s="247">
        <v>13</v>
      </c>
      <c r="I106" s="247">
        <v>7</v>
      </c>
      <c r="J106" s="247">
        <v>5</v>
      </c>
      <c r="K106" s="247">
        <v>14</v>
      </c>
      <c r="L106" s="247">
        <v>1</v>
      </c>
      <c r="M106" s="374" t="s">
        <v>707</v>
      </c>
      <c r="N106" s="1307"/>
    </row>
    <row r="107" spans="1:16" s="12" customFormat="1" ht="17.45" customHeight="1" thickBot="1" x14ac:dyDescent="0.25">
      <c r="A107" s="1283"/>
      <c r="B107" s="375" t="s">
        <v>1148</v>
      </c>
      <c r="C107" s="268" t="s">
        <v>402</v>
      </c>
      <c r="D107" s="268" t="s">
        <v>402</v>
      </c>
      <c r="E107" s="268" t="s">
        <v>402</v>
      </c>
      <c r="F107" s="268" t="s">
        <v>402</v>
      </c>
      <c r="G107" s="268" t="s">
        <v>402</v>
      </c>
      <c r="H107" s="268" t="s">
        <v>402</v>
      </c>
      <c r="I107" s="268">
        <v>2</v>
      </c>
      <c r="J107" s="268">
        <v>15</v>
      </c>
      <c r="K107" s="268">
        <v>0</v>
      </c>
      <c r="L107" s="268">
        <v>0</v>
      </c>
      <c r="M107" s="376" t="s">
        <v>1149</v>
      </c>
      <c r="N107" s="1307"/>
    </row>
    <row r="108" spans="1:16" s="12" customFormat="1" ht="17.45" customHeight="1" thickBot="1" x14ac:dyDescent="0.25">
      <c r="A108" s="1283"/>
      <c r="B108" s="373" t="s">
        <v>617</v>
      </c>
      <c r="C108" s="247">
        <v>5</v>
      </c>
      <c r="D108" s="247">
        <v>3</v>
      </c>
      <c r="E108" s="247">
        <v>4</v>
      </c>
      <c r="F108" s="247">
        <v>5</v>
      </c>
      <c r="G108" s="247">
        <v>5</v>
      </c>
      <c r="H108" s="247">
        <v>6</v>
      </c>
      <c r="I108" s="247">
        <v>1</v>
      </c>
      <c r="J108" s="247">
        <v>3</v>
      </c>
      <c r="K108" s="247">
        <v>0</v>
      </c>
      <c r="L108" s="247">
        <v>8</v>
      </c>
      <c r="M108" s="374" t="s">
        <v>706</v>
      </c>
      <c r="N108" s="1307"/>
    </row>
    <row r="109" spans="1:16" s="12" customFormat="1" ht="17.45" customHeight="1" thickBot="1" x14ac:dyDescent="0.25">
      <c r="A109" s="1283"/>
      <c r="B109" s="375" t="s">
        <v>618</v>
      </c>
      <c r="C109" s="268">
        <v>0</v>
      </c>
      <c r="D109" s="268">
        <v>9</v>
      </c>
      <c r="E109" s="268">
        <v>0</v>
      </c>
      <c r="F109" s="268">
        <v>10</v>
      </c>
      <c r="G109" s="268">
        <v>0</v>
      </c>
      <c r="H109" s="268">
        <v>7</v>
      </c>
      <c r="I109" s="268">
        <v>1</v>
      </c>
      <c r="J109" s="268">
        <v>10</v>
      </c>
      <c r="K109" s="268">
        <v>1</v>
      </c>
      <c r="L109" s="268">
        <v>4</v>
      </c>
      <c r="M109" s="376" t="s">
        <v>705</v>
      </c>
      <c r="N109" s="1307"/>
    </row>
    <row r="110" spans="1:16" s="12" customFormat="1" ht="17.45" customHeight="1" thickBot="1" x14ac:dyDescent="0.25">
      <c r="A110" s="1283"/>
      <c r="B110" s="373" t="s">
        <v>1075</v>
      </c>
      <c r="C110" s="247" t="s">
        <v>402</v>
      </c>
      <c r="D110" s="247" t="s">
        <v>402</v>
      </c>
      <c r="E110" s="247" t="s">
        <v>402</v>
      </c>
      <c r="F110" s="247" t="s">
        <v>402</v>
      </c>
      <c r="G110" s="247">
        <v>0</v>
      </c>
      <c r="H110" s="247">
        <v>2</v>
      </c>
      <c r="I110" s="247">
        <v>0</v>
      </c>
      <c r="J110" s="247">
        <v>3</v>
      </c>
      <c r="K110" s="247">
        <v>0</v>
      </c>
      <c r="L110" s="247">
        <v>2</v>
      </c>
      <c r="M110" s="374" t="s">
        <v>1076</v>
      </c>
      <c r="N110" s="1307"/>
    </row>
    <row r="111" spans="1:16" s="12" customFormat="1" ht="17.45" customHeight="1" x14ac:dyDescent="0.2">
      <c r="A111" s="1283"/>
      <c r="B111" s="663" t="s">
        <v>1446</v>
      </c>
      <c r="C111" s="660" t="s">
        <v>402</v>
      </c>
      <c r="D111" s="660" t="s">
        <v>402</v>
      </c>
      <c r="E111" s="660" t="s">
        <v>402</v>
      </c>
      <c r="F111" s="660" t="s">
        <v>402</v>
      </c>
      <c r="G111" s="660" t="s">
        <v>402</v>
      </c>
      <c r="H111" s="660" t="s">
        <v>402</v>
      </c>
      <c r="I111" s="660" t="s">
        <v>402</v>
      </c>
      <c r="J111" s="660" t="s">
        <v>402</v>
      </c>
      <c r="K111" s="660" t="s">
        <v>402</v>
      </c>
      <c r="L111" s="660">
        <v>4</v>
      </c>
      <c r="M111" s="841" t="s">
        <v>1493</v>
      </c>
      <c r="N111" s="1307"/>
    </row>
    <row r="112" spans="1:16" s="12" customFormat="1" ht="17.45" customHeight="1" x14ac:dyDescent="0.2">
      <c r="A112" s="1284"/>
      <c r="B112" s="822" t="s">
        <v>27</v>
      </c>
      <c r="C112" s="347">
        <f t="shared" ref="C112:J112" si="11">SUM(C104:C111)</f>
        <v>24</v>
      </c>
      <c r="D112" s="347">
        <f t="shared" si="11"/>
        <v>91</v>
      </c>
      <c r="E112" s="347">
        <f t="shared" si="11"/>
        <v>20</v>
      </c>
      <c r="F112" s="347">
        <f t="shared" si="11"/>
        <v>90</v>
      </c>
      <c r="G112" s="347">
        <f t="shared" si="11"/>
        <v>19</v>
      </c>
      <c r="H112" s="347">
        <f t="shared" si="11"/>
        <v>80</v>
      </c>
      <c r="I112" s="347">
        <f t="shared" si="11"/>
        <v>24</v>
      </c>
      <c r="J112" s="347">
        <f t="shared" si="11"/>
        <v>68</v>
      </c>
      <c r="K112" s="347">
        <f t="shared" ref="K112:L112" si="12">SUM(K104:K111)</f>
        <v>27</v>
      </c>
      <c r="L112" s="347">
        <f t="shared" si="12"/>
        <v>47</v>
      </c>
      <c r="M112" s="823" t="s">
        <v>28</v>
      </c>
      <c r="N112" s="1308"/>
    </row>
    <row r="113" spans="1:23" s="12" customFormat="1" ht="17.45" customHeight="1" thickBot="1" x14ac:dyDescent="0.25">
      <c r="A113" s="1282" t="s">
        <v>396</v>
      </c>
      <c r="B113" s="375" t="s">
        <v>704</v>
      </c>
      <c r="C113" s="268">
        <v>3</v>
      </c>
      <c r="D113" s="268">
        <v>19</v>
      </c>
      <c r="E113" s="268">
        <v>0</v>
      </c>
      <c r="F113" s="268">
        <v>21</v>
      </c>
      <c r="G113" s="268">
        <v>4</v>
      </c>
      <c r="H113" s="268">
        <v>27</v>
      </c>
      <c r="I113" s="268">
        <v>3</v>
      </c>
      <c r="J113" s="268">
        <v>33</v>
      </c>
      <c r="K113" s="268">
        <v>4</v>
      </c>
      <c r="L113" s="268">
        <v>27</v>
      </c>
      <c r="M113" s="376" t="s">
        <v>708</v>
      </c>
      <c r="N113" s="1285" t="s">
        <v>1259</v>
      </c>
    </row>
    <row r="114" spans="1:23" s="12" customFormat="1" ht="17.45" customHeight="1" thickBot="1" x14ac:dyDescent="0.25">
      <c r="A114" s="1283"/>
      <c r="B114" s="373" t="s">
        <v>876</v>
      </c>
      <c r="C114" s="247">
        <v>0</v>
      </c>
      <c r="D114" s="247">
        <v>10</v>
      </c>
      <c r="E114" s="247">
        <v>1</v>
      </c>
      <c r="F114" s="247">
        <v>10</v>
      </c>
      <c r="G114" s="247">
        <v>0</v>
      </c>
      <c r="H114" s="247">
        <v>15</v>
      </c>
      <c r="I114" s="247">
        <v>3</v>
      </c>
      <c r="J114" s="247">
        <v>11</v>
      </c>
      <c r="K114" s="247">
        <v>0</v>
      </c>
      <c r="L114" s="247">
        <v>15</v>
      </c>
      <c r="M114" s="374" t="s">
        <v>1289</v>
      </c>
      <c r="N114" s="1286"/>
    </row>
    <row r="115" spans="1:23" ht="17.45" customHeight="1" thickBot="1" x14ac:dyDescent="0.25">
      <c r="A115" s="1283"/>
      <c r="B115" s="375" t="s">
        <v>444</v>
      </c>
      <c r="C115" s="268">
        <v>0</v>
      </c>
      <c r="D115" s="268">
        <v>6</v>
      </c>
      <c r="E115" s="268">
        <v>0</v>
      </c>
      <c r="F115" s="268">
        <v>10</v>
      </c>
      <c r="G115" s="268">
        <v>0</v>
      </c>
      <c r="H115" s="268">
        <v>9</v>
      </c>
      <c r="I115" s="268">
        <v>0</v>
      </c>
      <c r="J115" s="268">
        <v>3</v>
      </c>
      <c r="K115" s="268">
        <v>0</v>
      </c>
      <c r="L115" s="268">
        <v>7</v>
      </c>
      <c r="M115" s="376" t="s">
        <v>1290</v>
      </c>
      <c r="N115" s="1286"/>
    </row>
    <row r="116" spans="1:23" ht="17.45" customHeight="1" thickBot="1" x14ac:dyDescent="0.25">
      <c r="A116" s="1283"/>
      <c r="B116" s="373" t="s">
        <v>938</v>
      </c>
      <c r="C116" s="247">
        <v>0</v>
      </c>
      <c r="D116" s="247">
        <v>1</v>
      </c>
      <c r="E116" s="247">
        <v>0</v>
      </c>
      <c r="F116" s="247">
        <v>0</v>
      </c>
      <c r="G116" s="247">
        <v>0</v>
      </c>
      <c r="H116" s="247">
        <v>0</v>
      </c>
      <c r="I116" s="247">
        <v>0</v>
      </c>
      <c r="J116" s="247">
        <v>0</v>
      </c>
      <c r="K116" s="247">
        <v>0</v>
      </c>
      <c r="L116" s="247">
        <v>0</v>
      </c>
      <c r="M116" s="374" t="s">
        <v>1294</v>
      </c>
      <c r="N116" s="1286"/>
    </row>
    <row r="117" spans="1:23" ht="17.45" customHeight="1" x14ac:dyDescent="0.2">
      <c r="A117" s="1283"/>
      <c r="B117" s="663" t="s">
        <v>1078</v>
      </c>
      <c r="C117" s="660" t="s">
        <v>402</v>
      </c>
      <c r="D117" s="660" t="s">
        <v>402</v>
      </c>
      <c r="E117" s="660" t="s">
        <v>402</v>
      </c>
      <c r="F117" s="660" t="s">
        <v>402</v>
      </c>
      <c r="G117" s="660">
        <v>0</v>
      </c>
      <c r="H117" s="660">
        <v>1</v>
      </c>
      <c r="I117" s="660">
        <v>0</v>
      </c>
      <c r="J117" s="660">
        <v>0</v>
      </c>
      <c r="K117" s="660">
        <v>0</v>
      </c>
      <c r="L117" s="660">
        <v>1</v>
      </c>
      <c r="M117" s="841" t="s">
        <v>1292</v>
      </c>
      <c r="N117" s="1286"/>
    </row>
    <row r="118" spans="1:23" ht="15" customHeight="1" x14ac:dyDescent="0.2">
      <c r="A118" s="1284"/>
      <c r="B118" s="822" t="s">
        <v>27</v>
      </c>
      <c r="C118" s="297">
        <f t="shared" ref="C118:J118" si="13">SUM(C113:C117)</f>
        <v>3</v>
      </c>
      <c r="D118" s="297">
        <f t="shared" si="13"/>
        <v>36</v>
      </c>
      <c r="E118" s="297">
        <f t="shared" si="13"/>
        <v>1</v>
      </c>
      <c r="F118" s="297">
        <f t="shared" si="13"/>
        <v>41</v>
      </c>
      <c r="G118" s="347">
        <f t="shared" si="13"/>
        <v>4</v>
      </c>
      <c r="H118" s="347">
        <f t="shared" si="13"/>
        <v>52</v>
      </c>
      <c r="I118" s="347">
        <f t="shared" si="13"/>
        <v>6</v>
      </c>
      <c r="J118" s="347">
        <f t="shared" si="13"/>
        <v>47</v>
      </c>
      <c r="K118" s="347">
        <f t="shared" ref="K118:L118" si="14">SUM(K113:K117)</f>
        <v>4</v>
      </c>
      <c r="L118" s="347">
        <f t="shared" si="14"/>
        <v>50</v>
      </c>
      <c r="M118" s="823" t="s">
        <v>28</v>
      </c>
      <c r="N118" s="1287"/>
    </row>
    <row r="119" spans="1:23" ht="24" customHeight="1" thickBot="1" x14ac:dyDescent="0.25">
      <c r="A119" s="1282" t="s">
        <v>1077</v>
      </c>
      <c r="B119" s="467" t="s">
        <v>1150</v>
      </c>
      <c r="C119" s="276" t="s">
        <v>402</v>
      </c>
      <c r="D119" s="276" t="s">
        <v>402</v>
      </c>
      <c r="E119" s="276" t="s">
        <v>402</v>
      </c>
      <c r="F119" s="276" t="s">
        <v>402</v>
      </c>
      <c r="G119" s="276">
        <v>16</v>
      </c>
      <c r="H119" s="276">
        <v>30</v>
      </c>
      <c r="I119" s="276">
        <v>22</v>
      </c>
      <c r="J119" s="276">
        <v>37</v>
      </c>
      <c r="K119" s="276">
        <v>24</v>
      </c>
      <c r="L119" s="276">
        <v>29</v>
      </c>
      <c r="M119" s="513" t="s">
        <v>1151</v>
      </c>
      <c r="N119" s="1294" t="s">
        <v>1258</v>
      </c>
    </row>
    <row r="120" spans="1:23" ht="24" customHeight="1" x14ac:dyDescent="0.2">
      <c r="A120" s="1283"/>
      <c r="B120" s="645" t="s">
        <v>1190</v>
      </c>
      <c r="C120" s="646" t="s">
        <v>402</v>
      </c>
      <c r="D120" s="646" t="s">
        <v>402</v>
      </c>
      <c r="E120" s="646" t="s">
        <v>402</v>
      </c>
      <c r="F120" s="646" t="s">
        <v>402</v>
      </c>
      <c r="G120" s="646" t="s">
        <v>402</v>
      </c>
      <c r="H120" s="646" t="s">
        <v>402</v>
      </c>
      <c r="I120" s="646">
        <v>1</v>
      </c>
      <c r="J120" s="646">
        <v>0</v>
      </c>
      <c r="K120" s="646">
        <v>0</v>
      </c>
      <c r="L120" s="646">
        <v>2</v>
      </c>
      <c r="M120" s="647" t="s">
        <v>1293</v>
      </c>
      <c r="N120" s="1295"/>
    </row>
    <row r="121" spans="1:23" ht="24" customHeight="1" x14ac:dyDescent="0.2">
      <c r="A121" s="681"/>
      <c r="B121" s="836" t="s">
        <v>27</v>
      </c>
      <c r="C121" s="296" t="s">
        <v>402</v>
      </c>
      <c r="D121" s="296" t="s">
        <v>402</v>
      </c>
      <c r="E121" s="296" t="s">
        <v>402</v>
      </c>
      <c r="F121" s="296" t="s">
        <v>402</v>
      </c>
      <c r="G121" s="346">
        <f>SUM(G119:G120)</f>
        <v>16</v>
      </c>
      <c r="H121" s="346">
        <f t="shared" ref="H121" si="15">SUM(H119:H120)</f>
        <v>30</v>
      </c>
      <c r="I121" s="346">
        <f>SUM(I119:I120)</f>
        <v>23</v>
      </c>
      <c r="J121" s="346">
        <f>SUM(J119:J120)</f>
        <v>37</v>
      </c>
      <c r="K121" s="346">
        <f>SUM(K119:K120)</f>
        <v>24</v>
      </c>
      <c r="L121" s="346">
        <f>SUM(L119:L120)</f>
        <v>31</v>
      </c>
      <c r="M121" s="837" t="s">
        <v>28</v>
      </c>
      <c r="N121" s="681"/>
    </row>
    <row r="122" spans="1:23" ht="24" customHeight="1" x14ac:dyDescent="0.2">
      <c r="A122" s="1288" t="s">
        <v>374</v>
      </c>
      <c r="B122" s="1289"/>
      <c r="C122" s="703">
        <v>788</v>
      </c>
      <c r="D122" s="703">
        <v>16</v>
      </c>
      <c r="E122" s="703">
        <v>756</v>
      </c>
      <c r="F122" s="703">
        <v>44</v>
      </c>
      <c r="G122" s="703">
        <v>848</v>
      </c>
      <c r="H122" s="703">
        <v>68</v>
      </c>
      <c r="I122" s="703">
        <v>881</v>
      </c>
      <c r="J122" s="703">
        <v>60</v>
      </c>
      <c r="K122" s="703">
        <v>810</v>
      </c>
      <c r="L122" s="703">
        <v>49</v>
      </c>
      <c r="M122" s="1290" t="s">
        <v>375</v>
      </c>
      <c r="N122" s="1291"/>
    </row>
    <row r="123" spans="1:23" ht="21" customHeight="1" thickBot="1" x14ac:dyDescent="0.25">
      <c r="A123" s="1278" t="s">
        <v>866</v>
      </c>
      <c r="B123" s="1279"/>
      <c r="C123" s="588">
        <v>20</v>
      </c>
      <c r="D123" s="588">
        <v>1</v>
      </c>
      <c r="E123" s="588">
        <v>31</v>
      </c>
      <c r="F123" s="588">
        <v>1</v>
      </c>
      <c r="G123" s="844">
        <v>18</v>
      </c>
      <c r="H123" s="844">
        <v>1</v>
      </c>
      <c r="I123" s="844">
        <v>30</v>
      </c>
      <c r="J123" s="844">
        <v>1</v>
      </c>
      <c r="K123" s="844">
        <v>25</v>
      </c>
      <c r="L123" s="844">
        <v>34</v>
      </c>
      <c r="M123" s="1276" t="s">
        <v>799</v>
      </c>
      <c r="N123" s="1277"/>
      <c r="W123" s="664"/>
    </row>
    <row r="124" spans="1:23" ht="21" customHeight="1" x14ac:dyDescent="0.2">
      <c r="A124" s="1280" t="s">
        <v>1006</v>
      </c>
      <c r="B124" s="1280"/>
      <c r="C124" s="845" t="s">
        <v>1072</v>
      </c>
      <c r="D124" s="845" t="s">
        <v>1072</v>
      </c>
      <c r="E124" s="845">
        <v>32</v>
      </c>
      <c r="F124" s="845">
        <v>45</v>
      </c>
      <c r="G124" s="845">
        <v>20</v>
      </c>
      <c r="H124" s="845">
        <v>53</v>
      </c>
      <c r="I124" s="845">
        <v>0</v>
      </c>
      <c r="J124" s="845">
        <v>0</v>
      </c>
      <c r="K124" s="845">
        <v>0</v>
      </c>
      <c r="L124" s="845">
        <v>0</v>
      </c>
      <c r="M124" s="1281" t="s">
        <v>1229</v>
      </c>
      <c r="N124" s="1281"/>
    </row>
    <row r="125" spans="1:23" ht="24" customHeight="1" x14ac:dyDescent="0.2">
      <c r="A125" s="1278" t="s">
        <v>1489</v>
      </c>
      <c r="B125" s="1279"/>
      <c r="C125" s="588">
        <v>0</v>
      </c>
      <c r="D125" s="588">
        <v>0</v>
      </c>
      <c r="E125" s="588">
        <v>15</v>
      </c>
      <c r="F125" s="588">
        <v>10</v>
      </c>
      <c r="G125" s="844">
        <v>0</v>
      </c>
      <c r="H125" s="844">
        <v>0</v>
      </c>
      <c r="I125" s="844">
        <v>0</v>
      </c>
      <c r="J125" s="844">
        <v>0</v>
      </c>
      <c r="K125" s="844">
        <v>0</v>
      </c>
      <c r="L125" s="844">
        <v>0</v>
      </c>
      <c r="M125" s="1276" t="s">
        <v>1261</v>
      </c>
      <c r="N125" s="1277"/>
    </row>
    <row r="126" spans="1:23" ht="20.25" customHeight="1" x14ac:dyDescent="0.2">
      <c r="A126" s="1280" t="s">
        <v>1071</v>
      </c>
      <c r="B126" s="1280"/>
      <c r="C126" s="845" t="s">
        <v>402</v>
      </c>
      <c r="D126" s="845" t="s">
        <v>402</v>
      </c>
      <c r="E126" s="845" t="s">
        <v>402</v>
      </c>
      <c r="F126" s="845" t="s">
        <v>402</v>
      </c>
      <c r="G126" s="845">
        <v>161</v>
      </c>
      <c r="H126" s="845">
        <v>624</v>
      </c>
      <c r="I126" s="845">
        <v>152</v>
      </c>
      <c r="J126" s="845">
        <v>312</v>
      </c>
      <c r="K126" s="845">
        <v>174</v>
      </c>
      <c r="L126" s="845">
        <v>610</v>
      </c>
      <c r="M126" s="1281" t="s">
        <v>1065</v>
      </c>
      <c r="N126" s="1281"/>
    </row>
    <row r="127" spans="1:23" ht="20.25" customHeight="1" x14ac:dyDescent="0.2">
      <c r="A127" s="1278" t="s">
        <v>1073</v>
      </c>
      <c r="B127" s="1279"/>
      <c r="C127" s="588" t="s">
        <v>402</v>
      </c>
      <c r="D127" s="588" t="s">
        <v>402</v>
      </c>
      <c r="E127" s="588" t="s">
        <v>402</v>
      </c>
      <c r="F127" s="588" t="s">
        <v>402</v>
      </c>
      <c r="G127" s="844">
        <v>32</v>
      </c>
      <c r="H127" s="844">
        <v>32</v>
      </c>
      <c r="I127" s="844">
        <v>16</v>
      </c>
      <c r="J127" s="844">
        <v>37</v>
      </c>
      <c r="K127" s="844">
        <v>34</v>
      </c>
      <c r="L127" s="844">
        <v>38</v>
      </c>
      <c r="M127" s="1276" t="s">
        <v>1064</v>
      </c>
      <c r="N127" s="1277"/>
    </row>
    <row r="128" spans="1:23" ht="24" customHeight="1" x14ac:dyDescent="0.2">
      <c r="A128" s="1274" t="s">
        <v>13</v>
      </c>
      <c r="B128" s="1275"/>
      <c r="C128" s="297">
        <f>SUM(C22+C49+C58+C63+C92+C103+C112+C118+C122+C123)</f>
        <v>2590</v>
      </c>
      <c r="D128" s="297">
        <f>SUM(D22+D49+D58+D63+D92+D103+D112+D118+D122+D123)</f>
        <v>1390</v>
      </c>
      <c r="E128" s="297">
        <f>SUM(E22+E49+E58+E63+E92+E103+E112+E118+E122+E123+E124+E125)</f>
        <v>2806</v>
      </c>
      <c r="F128" s="297">
        <f>SUM(F22+F49+F58+F63+F92+F103+F112+F118+F122+F123+F124+F125)</f>
        <v>1257</v>
      </c>
      <c r="G128" s="297">
        <f t="shared" ref="G128:L128" si="16">SUM(G22+G49+G58+G63+G92+G103+G112+G118+G121+G122+G123+G124+G125+G126+G127)</f>
        <v>3520</v>
      </c>
      <c r="H128" s="297">
        <f t="shared" si="16"/>
        <v>1915</v>
      </c>
      <c r="I128" s="297">
        <f t="shared" si="16"/>
        <v>3647</v>
      </c>
      <c r="J128" s="297">
        <f t="shared" si="16"/>
        <v>1661</v>
      </c>
      <c r="K128" s="297">
        <f t="shared" si="16"/>
        <v>3634</v>
      </c>
      <c r="L128" s="297">
        <f t="shared" si="16"/>
        <v>2039</v>
      </c>
      <c r="M128" s="306" t="s">
        <v>14</v>
      </c>
      <c r="N128" s="847"/>
    </row>
    <row r="129" spans="1:12" x14ac:dyDescent="0.2">
      <c r="C129" s="131"/>
      <c r="D129" s="131"/>
    </row>
    <row r="132" spans="1:12" ht="12.75" x14ac:dyDescent="0.2">
      <c r="A132" s="12"/>
      <c r="B132" s="12"/>
      <c r="C132" s="171" t="s">
        <v>123</v>
      </c>
      <c r="D132" s="171" t="s">
        <v>124</v>
      </c>
      <c r="E132" s="529"/>
      <c r="F132" s="529"/>
      <c r="G132" s="529"/>
      <c r="H132" s="529"/>
      <c r="I132" s="529"/>
      <c r="K132" s="131">
        <f>K128-C147</f>
        <v>0</v>
      </c>
      <c r="L132" s="131">
        <f>L128-D147</f>
        <v>0</v>
      </c>
    </row>
    <row r="133" spans="1:12" ht="25.5" x14ac:dyDescent="0.2">
      <c r="A133" s="179" t="s">
        <v>903</v>
      </c>
      <c r="B133" s="179"/>
      <c r="C133" s="131">
        <f>K49</f>
        <v>846</v>
      </c>
      <c r="D133" s="131">
        <f>L49</f>
        <v>330</v>
      </c>
    </row>
    <row r="134" spans="1:12" ht="38.25" x14ac:dyDescent="0.2">
      <c r="A134" s="179" t="s">
        <v>904</v>
      </c>
      <c r="B134" s="179"/>
      <c r="C134" s="131">
        <f>K103</f>
        <v>685</v>
      </c>
      <c r="D134" s="131">
        <f>L103</f>
        <v>215</v>
      </c>
    </row>
    <row r="135" spans="1:12" ht="25.5" x14ac:dyDescent="0.2">
      <c r="A135" s="179" t="s">
        <v>146</v>
      </c>
      <c r="B135" s="179"/>
      <c r="C135" s="131">
        <f>K92</f>
        <v>208</v>
      </c>
      <c r="D135" s="131">
        <f>L92</f>
        <v>333</v>
      </c>
    </row>
    <row r="136" spans="1:12" ht="25.5" x14ac:dyDescent="0.2">
      <c r="A136" s="179" t="s">
        <v>906</v>
      </c>
      <c r="B136" s="179"/>
      <c r="C136" s="131">
        <f>K58</f>
        <v>70</v>
      </c>
      <c r="D136" s="131">
        <f>L58</f>
        <v>61</v>
      </c>
    </row>
    <row r="137" spans="1:12" ht="25.5" x14ac:dyDescent="0.2">
      <c r="A137" s="179" t="s">
        <v>145</v>
      </c>
      <c r="B137" s="179"/>
      <c r="C137" s="131">
        <f>K22</f>
        <v>377</v>
      </c>
      <c r="D137" s="131">
        <f>L22</f>
        <v>181</v>
      </c>
    </row>
    <row r="138" spans="1:12" ht="25.5" x14ac:dyDescent="0.2">
      <c r="A138" s="179" t="s">
        <v>147</v>
      </c>
      <c r="B138" s="179"/>
      <c r="C138" s="131">
        <f>K63</f>
        <v>350</v>
      </c>
      <c r="D138" s="131">
        <f>L63</f>
        <v>60</v>
      </c>
    </row>
    <row r="139" spans="1:12" ht="25.5" x14ac:dyDescent="0.2">
      <c r="A139" s="179" t="s">
        <v>340</v>
      </c>
      <c r="B139" s="179"/>
      <c r="C139" s="131">
        <f>K118</f>
        <v>4</v>
      </c>
      <c r="D139" s="131">
        <f>L118</f>
        <v>50</v>
      </c>
    </row>
    <row r="140" spans="1:12" ht="47.25" customHeight="1" x14ac:dyDescent="0.2">
      <c r="A140" s="179" t="s">
        <v>907</v>
      </c>
      <c r="B140" s="179"/>
      <c r="C140" s="131">
        <f>K112</f>
        <v>27</v>
      </c>
      <c r="D140" s="131">
        <f>L112</f>
        <v>47</v>
      </c>
    </row>
    <row r="141" spans="1:12" ht="25.5" x14ac:dyDescent="0.2">
      <c r="A141" s="179" t="s">
        <v>1079</v>
      </c>
      <c r="B141" s="179"/>
      <c r="C141" s="131">
        <f>K121</f>
        <v>24</v>
      </c>
      <c r="D141" s="131">
        <f>L121</f>
        <v>31</v>
      </c>
    </row>
    <row r="142" spans="1:12" ht="38.25" x14ac:dyDescent="0.2">
      <c r="A142" s="179" t="s">
        <v>397</v>
      </c>
      <c r="B142" s="179"/>
      <c r="C142" s="131">
        <f t="shared" ref="C142:D143" si="17">K122</f>
        <v>810</v>
      </c>
      <c r="D142" s="131">
        <f t="shared" si="17"/>
        <v>49</v>
      </c>
    </row>
    <row r="143" spans="1:12" ht="76.5" x14ac:dyDescent="0.2">
      <c r="A143" s="179" t="s">
        <v>905</v>
      </c>
      <c r="B143" s="179"/>
      <c r="C143" s="131">
        <f>K123</f>
        <v>25</v>
      </c>
      <c r="D143" s="131">
        <f t="shared" si="17"/>
        <v>34</v>
      </c>
    </row>
    <row r="144" spans="1:12" ht="76.5" x14ac:dyDescent="0.2">
      <c r="A144" s="179" t="s">
        <v>1495</v>
      </c>
      <c r="B144" s="179"/>
      <c r="C144" s="131">
        <f>K126</f>
        <v>174</v>
      </c>
      <c r="D144" s="131">
        <f>L126</f>
        <v>610</v>
      </c>
    </row>
    <row r="145" spans="1:4" ht="76.5" x14ac:dyDescent="0.2">
      <c r="A145" s="179" t="s">
        <v>1494</v>
      </c>
      <c r="B145" s="179"/>
      <c r="C145" s="131">
        <f>K127</f>
        <v>34</v>
      </c>
      <c r="D145" s="131">
        <f>L127</f>
        <v>38</v>
      </c>
    </row>
    <row r="146" spans="1:4" ht="12.75" x14ac:dyDescent="0.2">
      <c r="A146" s="179"/>
      <c r="B146" s="179"/>
    </row>
    <row r="147" spans="1:4" ht="12.75" x14ac:dyDescent="0.2">
      <c r="A147" s="179"/>
      <c r="B147" s="179"/>
      <c r="C147" s="131">
        <f>SUM(C133:C145)</f>
        <v>3634</v>
      </c>
      <c r="D147" s="131">
        <f>SUM(D133:D145)</f>
        <v>2039</v>
      </c>
    </row>
    <row r="148" spans="1:4" ht="12.75" x14ac:dyDescent="0.2">
      <c r="A148" s="179"/>
      <c r="B148" s="179"/>
      <c r="C148" s="131"/>
      <c r="D148" s="131"/>
    </row>
    <row r="149" spans="1:4" ht="12.75" x14ac:dyDescent="0.2">
      <c r="A149" s="179"/>
      <c r="B149" s="179"/>
      <c r="C149" s="131"/>
      <c r="D149" s="131"/>
    </row>
    <row r="150" spans="1:4" ht="25.5" x14ac:dyDescent="0.2">
      <c r="A150" s="179" t="s">
        <v>148</v>
      </c>
      <c r="B150" s="179"/>
    </row>
    <row r="151" spans="1:4" ht="38.25" x14ac:dyDescent="0.2">
      <c r="A151" s="179" t="s">
        <v>544</v>
      </c>
      <c r="B151" s="179"/>
    </row>
    <row r="152" spans="1:4" ht="38.25" x14ac:dyDescent="0.2">
      <c r="A152" s="179" t="s">
        <v>149</v>
      </c>
      <c r="B152" s="179"/>
    </row>
    <row r="153" spans="1:4" ht="38.25" x14ac:dyDescent="0.2">
      <c r="A153" s="179" t="s">
        <v>545</v>
      </c>
      <c r="B153" s="179"/>
    </row>
    <row r="154" spans="1:4" ht="12.75" x14ac:dyDescent="0.2">
      <c r="A154" s="179"/>
      <c r="B154" s="179"/>
    </row>
  </sheetData>
  <mergeCells count="44">
    <mergeCell ref="N35:N49"/>
    <mergeCell ref="N59:N63"/>
    <mergeCell ref="A113:A118"/>
    <mergeCell ref="N113:N118"/>
    <mergeCell ref="A104:A112"/>
    <mergeCell ref="N104:N112"/>
    <mergeCell ref="A64:A92"/>
    <mergeCell ref="N64:N92"/>
    <mergeCell ref="N93:N103"/>
    <mergeCell ref="A93:A103"/>
    <mergeCell ref="A1:N1"/>
    <mergeCell ref="A2:N2"/>
    <mergeCell ref="A3:N3"/>
    <mergeCell ref="A4:N4"/>
    <mergeCell ref="I6:J6"/>
    <mergeCell ref="K6:L6"/>
    <mergeCell ref="C6:D6"/>
    <mergeCell ref="E6:F6"/>
    <mergeCell ref="G6:H6"/>
    <mergeCell ref="M6:N8"/>
    <mergeCell ref="A6:B8"/>
    <mergeCell ref="A9:A22"/>
    <mergeCell ref="N9:N22"/>
    <mergeCell ref="A23:A34"/>
    <mergeCell ref="N23:N34"/>
    <mergeCell ref="A124:B124"/>
    <mergeCell ref="M124:N124"/>
    <mergeCell ref="A122:B122"/>
    <mergeCell ref="M122:N122"/>
    <mergeCell ref="A123:B123"/>
    <mergeCell ref="M123:N123"/>
    <mergeCell ref="A35:A49"/>
    <mergeCell ref="A119:A120"/>
    <mergeCell ref="N119:N120"/>
    <mergeCell ref="A50:A58"/>
    <mergeCell ref="N50:N58"/>
    <mergeCell ref="A59:A63"/>
    <mergeCell ref="A128:B128"/>
    <mergeCell ref="M127:N127"/>
    <mergeCell ref="A125:B125"/>
    <mergeCell ref="M125:N125"/>
    <mergeCell ref="A126:B126"/>
    <mergeCell ref="M126:N126"/>
    <mergeCell ref="A127:B127"/>
  </mergeCells>
  <printOptions horizontalCentered="1" verticalCentered="1"/>
  <pageMargins left="0" right="0" top="0.35433070866141736" bottom="0" header="0" footer="0"/>
  <pageSetup paperSize="9" scale="81" fitToHeight="0" orientation="landscape" r:id="rId1"/>
  <headerFooter alignWithMargins="0"/>
  <rowBreaks count="4" manualBreakCount="4">
    <brk id="34" max="13" man="1"/>
    <brk id="58" max="16383" man="1"/>
    <brk id="92" max="13" man="1"/>
    <brk id="118"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D18"/>
  <sheetViews>
    <sheetView showGridLines="0" rightToLeft="1" view="pageBreakPreview" zoomScaleNormal="100" zoomScaleSheetLayoutView="100" workbookViewId="0">
      <selection activeCell="Y11" sqref="Y11"/>
    </sheetView>
  </sheetViews>
  <sheetFormatPr defaultColWidth="9.140625" defaultRowHeight="12.75" x14ac:dyDescent="0.2"/>
  <cols>
    <col min="1" max="1" width="19.28515625" style="17" customWidth="1"/>
    <col min="2" max="4" width="4.7109375" style="17" hidden="1" customWidth="1"/>
    <col min="5" max="5" width="7.85546875" style="17" customWidth="1"/>
    <col min="6" max="6" width="9.85546875" style="17" customWidth="1"/>
    <col min="7" max="8" width="7.85546875" style="17" customWidth="1"/>
    <col min="9" max="9" width="9.85546875" style="17" customWidth="1"/>
    <col min="10" max="11" width="7.85546875" style="17" customWidth="1"/>
    <col min="12" max="12" width="9.85546875" style="17" customWidth="1"/>
    <col min="13" max="14" width="7.85546875" style="17" customWidth="1"/>
    <col min="15" max="15" width="9.85546875" style="17" customWidth="1"/>
    <col min="16" max="17" width="7.85546875" style="17" customWidth="1"/>
    <col min="18" max="18" width="9.85546875" style="17" customWidth="1"/>
    <col min="19" max="19" width="7.85546875" style="17" customWidth="1"/>
    <col min="20" max="20" width="23" style="17" customWidth="1"/>
    <col min="21" max="29" width="9.140625" style="17"/>
    <col min="30" max="30" width="14.5703125" style="17" customWidth="1"/>
    <col min="31" max="16384" width="9.140625" style="17"/>
  </cols>
  <sheetData>
    <row r="1" spans="1:30" s="12" customFormat="1" ht="27.75" customHeight="1" x14ac:dyDescent="0.2">
      <c r="A1" s="899" t="s">
        <v>711</v>
      </c>
      <c r="B1" s="899"/>
      <c r="C1" s="899"/>
      <c r="D1" s="899"/>
      <c r="E1" s="899"/>
      <c r="F1" s="899"/>
      <c r="G1" s="899"/>
      <c r="H1" s="899"/>
      <c r="I1" s="899"/>
      <c r="J1" s="899"/>
      <c r="K1" s="899"/>
      <c r="L1" s="899"/>
      <c r="M1" s="899"/>
      <c r="N1" s="899"/>
      <c r="O1" s="899"/>
      <c r="P1" s="899"/>
      <c r="Q1" s="899"/>
      <c r="R1" s="899"/>
      <c r="S1" s="899"/>
      <c r="T1" s="899"/>
    </row>
    <row r="2" spans="1:30" s="26" customFormat="1" ht="20.100000000000001" customHeight="1" x14ac:dyDescent="0.2">
      <c r="A2" s="902" t="s">
        <v>1332</v>
      </c>
      <c r="B2" s="902"/>
      <c r="C2" s="902"/>
      <c r="D2" s="902"/>
      <c r="E2" s="902"/>
      <c r="F2" s="902"/>
      <c r="G2" s="902"/>
      <c r="H2" s="902"/>
      <c r="I2" s="902"/>
      <c r="J2" s="902"/>
      <c r="K2" s="902"/>
      <c r="L2" s="902"/>
      <c r="M2" s="902"/>
      <c r="N2" s="902"/>
      <c r="O2" s="902"/>
      <c r="P2" s="902"/>
      <c r="Q2" s="902"/>
      <c r="R2" s="902"/>
      <c r="S2" s="902"/>
      <c r="T2" s="902"/>
      <c r="U2" s="24"/>
    </row>
    <row r="3" spans="1:30" s="12" customFormat="1" ht="36" customHeight="1" x14ac:dyDescent="0.2">
      <c r="A3" s="1318" t="s">
        <v>1297</v>
      </c>
      <c r="B3" s="1318"/>
      <c r="C3" s="1318"/>
      <c r="D3" s="1318"/>
      <c r="E3" s="1318"/>
      <c r="F3" s="1318"/>
      <c r="G3" s="1318"/>
      <c r="H3" s="1318"/>
      <c r="I3" s="1318"/>
      <c r="J3" s="1318"/>
      <c r="K3" s="1318"/>
      <c r="L3" s="1318"/>
      <c r="M3" s="1318"/>
      <c r="N3" s="1318"/>
      <c r="O3" s="1318"/>
      <c r="P3" s="1318"/>
      <c r="Q3" s="1318"/>
      <c r="R3" s="1318"/>
      <c r="S3" s="1318"/>
      <c r="T3" s="1318"/>
      <c r="U3" s="2"/>
    </row>
    <row r="4" spans="1:30" s="12" customFormat="1" ht="20.100000000000001" customHeight="1" x14ac:dyDescent="0.2">
      <c r="A4" s="888" t="s">
        <v>1333</v>
      </c>
      <c r="B4" s="888"/>
      <c r="C4" s="888"/>
      <c r="D4" s="888"/>
      <c r="E4" s="888"/>
      <c r="F4" s="888"/>
      <c r="G4" s="888"/>
      <c r="H4" s="888"/>
      <c r="I4" s="888"/>
      <c r="J4" s="888"/>
      <c r="K4" s="888"/>
      <c r="L4" s="888"/>
      <c r="M4" s="888"/>
      <c r="N4" s="888"/>
      <c r="O4" s="888"/>
      <c r="P4" s="888"/>
      <c r="Q4" s="888"/>
      <c r="R4" s="888"/>
      <c r="S4" s="888"/>
      <c r="T4" s="888"/>
      <c r="U4" s="2"/>
    </row>
    <row r="5" spans="1:30" s="12" customFormat="1" ht="20.100000000000001" customHeight="1" x14ac:dyDescent="0.2">
      <c r="A5" s="10" t="s">
        <v>701</v>
      </c>
      <c r="B5" s="13"/>
      <c r="C5" s="13"/>
      <c r="D5" s="13"/>
      <c r="E5" s="13"/>
      <c r="F5" s="13"/>
      <c r="G5" s="13"/>
      <c r="H5" s="13"/>
      <c r="I5" s="13"/>
      <c r="J5" s="13"/>
      <c r="K5" s="13"/>
      <c r="L5" s="13"/>
      <c r="M5" s="13"/>
      <c r="N5" s="13"/>
      <c r="O5" s="13"/>
      <c r="P5" s="13"/>
      <c r="Q5" s="13"/>
      <c r="R5" s="13"/>
      <c r="S5" s="13"/>
      <c r="T5" s="24" t="s">
        <v>502</v>
      </c>
      <c r="U5" s="2"/>
    </row>
    <row r="6" spans="1:30" s="163" customFormat="1" ht="29.25" customHeight="1" thickBot="1" x14ac:dyDescent="0.25">
      <c r="A6" s="890" t="s">
        <v>909</v>
      </c>
      <c r="B6" s="1133" t="s">
        <v>119</v>
      </c>
      <c r="C6" s="1133"/>
      <c r="D6" s="1133"/>
      <c r="E6" s="892" t="s">
        <v>926</v>
      </c>
      <c r="F6" s="1317"/>
      <c r="G6" s="893"/>
      <c r="H6" s="892" t="s">
        <v>973</v>
      </c>
      <c r="I6" s="1317"/>
      <c r="J6" s="893"/>
      <c r="K6" s="892" t="s">
        <v>1062</v>
      </c>
      <c r="L6" s="1317"/>
      <c r="M6" s="893"/>
      <c r="N6" s="897" t="s">
        <v>1105</v>
      </c>
      <c r="O6" s="897"/>
      <c r="P6" s="897"/>
      <c r="Q6" s="897" t="s">
        <v>1331</v>
      </c>
      <c r="R6" s="897"/>
      <c r="S6" s="897"/>
      <c r="T6" s="900" t="s">
        <v>908</v>
      </c>
      <c r="U6" s="180"/>
    </row>
    <row r="7" spans="1:30" s="163" customFormat="1" ht="26.25" customHeight="1" thickBot="1" x14ac:dyDescent="0.25">
      <c r="A7" s="1088"/>
      <c r="B7" s="381"/>
      <c r="C7" s="381"/>
      <c r="D7" s="381"/>
      <c r="E7" s="395" t="s">
        <v>817</v>
      </c>
      <c r="F7" s="395" t="s">
        <v>818</v>
      </c>
      <c r="G7" s="395" t="s">
        <v>7</v>
      </c>
      <c r="H7" s="395" t="s">
        <v>817</v>
      </c>
      <c r="I7" s="395" t="s">
        <v>818</v>
      </c>
      <c r="J7" s="395" t="s">
        <v>7</v>
      </c>
      <c r="K7" s="395" t="s">
        <v>817</v>
      </c>
      <c r="L7" s="395" t="s">
        <v>818</v>
      </c>
      <c r="M7" s="395" t="s">
        <v>7</v>
      </c>
      <c r="N7" s="395" t="s">
        <v>817</v>
      </c>
      <c r="O7" s="395" t="s">
        <v>818</v>
      </c>
      <c r="P7" s="395" t="s">
        <v>7</v>
      </c>
      <c r="Q7" s="395" t="s">
        <v>817</v>
      </c>
      <c r="R7" s="395" t="s">
        <v>818</v>
      </c>
      <c r="S7" s="395" t="s">
        <v>7</v>
      </c>
      <c r="T7" s="1096"/>
      <c r="U7" s="180"/>
    </row>
    <row r="8" spans="1:30" s="163" customFormat="1" ht="22.5" customHeight="1" x14ac:dyDescent="0.2">
      <c r="A8" s="891"/>
      <c r="B8" s="388" t="s">
        <v>123</v>
      </c>
      <c r="C8" s="388" t="s">
        <v>124</v>
      </c>
      <c r="D8" s="388" t="s">
        <v>125</v>
      </c>
      <c r="E8" s="389" t="s">
        <v>87</v>
      </c>
      <c r="F8" s="389" t="s">
        <v>709</v>
      </c>
      <c r="G8" s="389" t="s">
        <v>8</v>
      </c>
      <c r="H8" s="389" t="s">
        <v>87</v>
      </c>
      <c r="I8" s="389" t="s">
        <v>709</v>
      </c>
      <c r="J8" s="389" t="s">
        <v>8</v>
      </c>
      <c r="K8" s="389" t="s">
        <v>87</v>
      </c>
      <c r="L8" s="389" t="s">
        <v>709</v>
      </c>
      <c r="M8" s="389" t="s">
        <v>8</v>
      </c>
      <c r="N8" s="389" t="s">
        <v>87</v>
      </c>
      <c r="O8" s="389" t="s">
        <v>709</v>
      </c>
      <c r="P8" s="389" t="s">
        <v>8</v>
      </c>
      <c r="Q8" s="389" t="s">
        <v>87</v>
      </c>
      <c r="R8" s="389" t="s">
        <v>709</v>
      </c>
      <c r="S8" s="389" t="s">
        <v>8</v>
      </c>
      <c r="T8" s="901"/>
      <c r="U8" s="1310"/>
      <c r="V8" s="1311"/>
      <c r="W8" s="1310"/>
      <c r="X8" s="1311"/>
      <c r="Y8" s="1312"/>
      <c r="Z8" s="1311"/>
      <c r="AA8" s="1310"/>
      <c r="AB8" s="1311"/>
      <c r="AC8" s="1310"/>
      <c r="AD8" s="1311"/>
    </row>
    <row r="9" spans="1:30" s="12" customFormat="1" ht="28.5" customHeight="1" thickBot="1" x14ac:dyDescent="0.25">
      <c r="A9" s="334" t="s">
        <v>101</v>
      </c>
      <c r="B9" s="386"/>
      <c r="C9" s="386"/>
      <c r="D9" s="387"/>
      <c r="E9" s="268">
        <v>25</v>
      </c>
      <c r="F9" s="268">
        <v>144</v>
      </c>
      <c r="G9" s="348">
        <f t="shared" ref="G9:G14" si="0">F9+E9</f>
        <v>169</v>
      </c>
      <c r="H9" s="268">
        <v>26</v>
      </c>
      <c r="I9" s="268">
        <v>157</v>
      </c>
      <c r="J9" s="348">
        <f t="shared" ref="J9:J14" si="1">I9+H9</f>
        <v>183</v>
      </c>
      <c r="K9" s="268">
        <v>32</v>
      </c>
      <c r="L9" s="268">
        <v>220</v>
      </c>
      <c r="M9" s="348">
        <f t="shared" ref="M9:M14" si="2">L9+K9</f>
        <v>252</v>
      </c>
      <c r="N9" s="268">
        <v>28</v>
      </c>
      <c r="O9" s="268">
        <v>247</v>
      </c>
      <c r="P9" s="348">
        <f t="shared" ref="P9:P14" si="3">O9+N9</f>
        <v>275</v>
      </c>
      <c r="Q9" s="661">
        <v>21</v>
      </c>
      <c r="R9" s="661">
        <v>252</v>
      </c>
      <c r="S9" s="348">
        <f t="shared" ref="S9:S14" si="4">R9+Q9</f>
        <v>273</v>
      </c>
      <c r="T9" s="354" t="s">
        <v>103</v>
      </c>
      <c r="U9" s="668"/>
      <c r="V9" s="668"/>
      <c r="W9" s="668"/>
      <c r="X9" s="668"/>
      <c r="Y9" s="668"/>
      <c r="Z9" s="668"/>
      <c r="AA9" s="668"/>
      <c r="AB9" s="668"/>
      <c r="AC9" s="668"/>
      <c r="AD9" s="668"/>
    </row>
    <row r="10" spans="1:30" s="12" customFormat="1" ht="28.5" customHeight="1" thickBot="1" x14ac:dyDescent="0.25">
      <c r="A10" s="326" t="s">
        <v>714</v>
      </c>
      <c r="B10" s="384"/>
      <c r="C10" s="384"/>
      <c r="D10" s="385"/>
      <c r="E10" s="247">
        <v>37</v>
      </c>
      <c r="F10" s="247">
        <v>201</v>
      </c>
      <c r="G10" s="342">
        <f t="shared" si="0"/>
        <v>238</v>
      </c>
      <c r="H10" s="247">
        <v>37</v>
      </c>
      <c r="I10" s="247">
        <v>227</v>
      </c>
      <c r="J10" s="342">
        <f t="shared" si="1"/>
        <v>264</v>
      </c>
      <c r="K10" s="247">
        <v>34</v>
      </c>
      <c r="L10" s="247">
        <v>240</v>
      </c>
      <c r="M10" s="342">
        <f t="shared" si="2"/>
        <v>274</v>
      </c>
      <c r="N10" s="247">
        <v>34</v>
      </c>
      <c r="O10" s="247">
        <v>270</v>
      </c>
      <c r="P10" s="342">
        <f t="shared" si="3"/>
        <v>304</v>
      </c>
      <c r="Q10" s="848">
        <v>34</v>
      </c>
      <c r="R10" s="848">
        <v>288</v>
      </c>
      <c r="S10" s="342">
        <f t="shared" si="4"/>
        <v>322</v>
      </c>
      <c r="T10" s="364" t="s">
        <v>713</v>
      </c>
      <c r="U10" s="668"/>
      <c r="V10" s="668"/>
      <c r="W10" s="668"/>
      <c r="X10" s="668"/>
      <c r="Y10" s="668"/>
      <c r="Z10" s="668"/>
      <c r="AA10" s="668"/>
      <c r="AB10" s="668"/>
      <c r="AC10" s="668"/>
      <c r="AD10" s="668"/>
    </row>
    <row r="11" spans="1:30" s="12" customFormat="1" ht="28.5" customHeight="1" thickBot="1" x14ac:dyDescent="0.25">
      <c r="A11" s="324" t="s">
        <v>102</v>
      </c>
      <c r="B11" s="382"/>
      <c r="C11" s="382"/>
      <c r="D11" s="383"/>
      <c r="E11" s="249">
        <v>72</v>
      </c>
      <c r="F11" s="249">
        <v>267</v>
      </c>
      <c r="G11" s="341">
        <f t="shared" si="0"/>
        <v>339</v>
      </c>
      <c r="H11" s="249">
        <v>69</v>
      </c>
      <c r="I11" s="249">
        <v>278</v>
      </c>
      <c r="J11" s="341">
        <f t="shared" si="1"/>
        <v>347</v>
      </c>
      <c r="K11" s="249">
        <v>73</v>
      </c>
      <c r="L11" s="249">
        <v>269</v>
      </c>
      <c r="M11" s="341">
        <f t="shared" si="2"/>
        <v>342</v>
      </c>
      <c r="N11" s="268">
        <v>72</v>
      </c>
      <c r="O11" s="268">
        <v>280</v>
      </c>
      <c r="P11" s="341">
        <f t="shared" si="3"/>
        <v>352</v>
      </c>
      <c r="Q11" s="849">
        <v>88</v>
      </c>
      <c r="R11" s="849">
        <v>278</v>
      </c>
      <c r="S11" s="341">
        <f t="shared" si="4"/>
        <v>366</v>
      </c>
      <c r="T11" s="353" t="s">
        <v>712</v>
      </c>
      <c r="U11" s="668"/>
      <c r="V11" s="668"/>
      <c r="W11" s="668"/>
      <c r="X11" s="668"/>
      <c r="Y11" s="668"/>
      <c r="Z11" s="668"/>
      <c r="AA11" s="668"/>
      <c r="AB11" s="668"/>
      <c r="AC11" s="668"/>
      <c r="AD11" s="668"/>
    </row>
    <row r="12" spans="1:30" s="12" customFormat="1" ht="28.5" customHeight="1" thickBot="1" x14ac:dyDescent="0.25">
      <c r="A12" s="326" t="s">
        <v>133</v>
      </c>
      <c r="B12" s="384"/>
      <c r="C12" s="384"/>
      <c r="D12" s="385"/>
      <c r="E12" s="247">
        <v>57</v>
      </c>
      <c r="F12" s="247">
        <v>267</v>
      </c>
      <c r="G12" s="342">
        <f t="shared" si="0"/>
        <v>324</v>
      </c>
      <c r="H12" s="247">
        <v>69</v>
      </c>
      <c r="I12" s="247">
        <v>305</v>
      </c>
      <c r="J12" s="342">
        <f t="shared" si="1"/>
        <v>374</v>
      </c>
      <c r="K12" s="247">
        <v>74</v>
      </c>
      <c r="L12" s="247">
        <v>590</v>
      </c>
      <c r="M12" s="342">
        <f t="shared" si="2"/>
        <v>664</v>
      </c>
      <c r="N12" s="247">
        <v>84</v>
      </c>
      <c r="O12" s="247">
        <v>473</v>
      </c>
      <c r="P12" s="342">
        <f t="shared" si="3"/>
        <v>557</v>
      </c>
      <c r="Q12" s="848">
        <v>88</v>
      </c>
      <c r="R12" s="848">
        <v>421</v>
      </c>
      <c r="S12" s="342">
        <f t="shared" si="4"/>
        <v>509</v>
      </c>
      <c r="T12" s="364" t="s">
        <v>138</v>
      </c>
      <c r="U12" s="668"/>
      <c r="V12" s="668"/>
      <c r="W12" s="668"/>
      <c r="X12" s="668"/>
      <c r="Y12" s="668"/>
      <c r="Z12" s="668"/>
      <c r="AA12" s="668"/>
      <c r="AB12" s="668"/>
      <c r="AC12" s="668"/>
      <c r="AD12" s="668"/>
    </row>
    <row r="13" spans="1:30" s="12" customFormat="1" ht="28.5" customHeight="1" thickBot="1" x14ac:dyDescent="0.25">
      <c r="A13" s="324" t="s">
        <v>423</v>
      </c>
      <c r="B13" s="382"/>
      <c r="C13" s="382"/>
      <c r="D13" s="383"/>
      <c r="E13" s="249">
        <v>114</v>
      </c>
      <c r="F13" s="249">
        <v>195</v>
      </c>
      <c r="G13" s="341">
        <f t="shared" si="0"/>
        <v>309</v>
      </c>
      <c r="H13" s="249">
        <v>117</v>
      </c>
      <c r="I13" s="249">
        <v>173</v>
      </c>
      <c r="J13" s="341">
        <f t="shared" si="1"/>
        <v>290</v>
      </c>
      <c r="K13" s="249">
        <v>112</v>
      </c>
      <c r="L13" s="249">
        <v>188</v>
      </c>
      <c r="M13" s="341">
        <f t="shared" si="2"/>
        <v>300</v>
      </c>
      <c r="N13" s="268">
        <v>104</v>
      </c>
      <c r="O13" s="268">
        <v>173</v>
      </c>
      <c r="P13" s="341">
        <f t="shared" si="3"/>
        <v>277</v>
      </c>
      <c r="Q13" s="849">
        <v>98</v>
      </c>
      <c r="R13" s="849">
        <v>328</v>
      </c>
      <c r="S13" s="341">
        <f t="shared" si="4"/>
        <v>426</v>
      </c>
      <c r="T13" s="353" t="s">
        <v>136</v>
      </c>
      <c r="U13" s="668"/>
      <c r="V13" s="668"/>
      <c r="W13" s="668"/>
      <c r="X13" s="668"/>
      <c r="Y13" s="668"/>
      <c r="Z13" s="668"/>
      <c r="AA13" s="668"/>
      <c r="AB13" s="668"/>
      <c r="AC13" s="668"/>
      <c r="AD13" s="668"/>
    </row>
    <row r="14" spans="1:30" s="12" customFormat="1" ht="28.5" customHeight="1" x14ac:dyDescent="0.2">
      <c r="A14" s="330" t="s">
        <v>120</v>
      </c>
      <c r="B14" s="390"/>
      <c r="C14" s="390"/>
      <c r="D14" s="391"/>
      <c r="E14" s="270">
        <v>10</v>
      </c>
      <c r="F14" s="270">
        <v>0</v>
      </c>
      <c r="G14" s="343">
        <f t="shared" si="0"/>
        <v>10</v>
      </c>
      <c r="H14" s="270">
        <v>10</v>
      </c>
      <c r="I14" s="270">
        <v>0</v>
      </c>
      <c r="J14" s="343">
        <f t="shared" si="1"/>
        <v>10</v>
      </c>
      <c r="K14" s="270">
        <v>10</v>
      </c>
      <c r="L14" s="270">
        <v>0</v>
      </c>
      <c r="M14" s="343">
        <f t="shared" si="2"/>
        <v>10</v>
      </c>
      <c r="N14" s="270">
        <v>10</v>
      </c>
      <c r="O14" s="270">
        <v>0</v>
      </c>
      <c r="P14" s="343">
        <f t="shared" si="3"/>
        <v>10</v>
      </c>
      <c r="Q14" s="270">
        <v>10</v>
      </c>
      <c r="R14" s="270">
        <v>0</v>
      </c>
      <c r="S14" s="343">
        <f t="shared" si="4"/>
        <v>10</v>
      </c>
      <c r="T14" s="365" t="s">
        <v>1295</v>
      </c>
      <c r="U14" s="668"/>
      <c r="V14" s="668"/>
      <c r="W14" s="668"/>
      <c r="X14" s="668"/>
      <c r="Y14" s="668"/>
      <c r="Z14" s="668"/>
      <c r="AA14" s="668"/>
      <c r="AB14" s="668"/>
      <c r="AC14" s="668"/>
      <c r="AD14" s="668"/>
    </row>
    <row r="15" spans="1:30" s="12" customFormat="1" ht="28.5" customHeight="1" x14ac:dyDescent="0.2">
      <c r="A15" s="392" t="s">
        <v>15</v>
      </c>
      <c r="B15" s="393">
        <f t="shared" ref="B15:D15" si="5">SUM(B9:B14)</f>
        <v>0</v>
      </c>
      <c r="C15" s="393">
        <f t="shared" si="5"/>
        <v>0</v>
      </c>
      <c r="D15" s="393">
        <f t="shared" si="5"/>
        <v>0</v>
      </c>
      <c r="E15" s="340">
        <f t="shared" ref="E15:P15" si="6">SUM(E9:E14)</f>
        <v>315</v>
      </c>
      <c r="F15" s="340">
        <f t="shared" si="6"/>
        <v>1074</v>
      </c>
      <c r="G15" s="340">
        <f t="shared" si="6"/>
        <v>1389</v>
      </c>
      <c r="H15" s="340">
        <f t="shared" si="6"/>
        <v>328</v>
      </c>
      <c r="I15" s="340">
        <f t="shared" si="6"/>
        <v>1140</v>
      </c>
      <c r="J15" s="340">
        <f t="shared" si="6"/>
        <v>1468</v>
      </c>
      <c r="K15" s="340">
        <f t="shared" si="6"/>
        <v>335</v>
      </c>
      <c r="L15" s="340">
        <f t="shared" si="6"/>
        <v>1507</v>
      </c>
      <c r="M15" s="340">
        <f t="shared" si="6"/>
        <v>1842</v>
      </c>
      <c r="N15" s="340">
        <f t="shared" si="6"/>
        <v>332</v>
      </c>
      <c r="O15" s="340">
        <f t="shared" si="6"/>
        <v>1443</v>
      </c>
      <c r="P15" s="340">
        <f t="shared" si="6"/>
        <v>1775</v>
      </c>
      <c r="Q15" s="340">
        <f t="shared" ref="Q15:S15" si="7">SUM(Q9:Q14)</f>
        <v>339</v>
      </c>
      <c r="R15" s="340">
        <f t="shared" si="7"/>
        <v>1567</v>
      </c>
      <c r="S15" s="340">
        <f t="shared" si="7"/>
        <v>1906</v>
      </c>
      <c r="T15" s="394" t="s">
        <v>28</v>
      </c>
      <c r="U15" s="668"/>
      <c r="V15" s="668"/>
      <c r="W15" s="668"/>
      <c r="X15" s="668"/>
      <c r="Y15" s="668"/>
      <c r="Z15" s="668"/>
      <c r="AA15" s="668"/>
      <c r="AB15" s="668"/>
      <c r="AC15" s="668"/>
      <c r="AD15" s="668"/>
    </row>
    <row r="16" spans="1:30" ht="26.1" customHeight="1" x14ac:dyDescent="0.2">
      <c r="A16" s="1313" t="s">
        <v>1496</v>
      </c>
      <c r="B16" s="1314"/>
      <c r="C16" s="1314"/>
      <c r="D16" s="1314"/>
      <c r="E16" s="1314"/>
      <c r="F16" s="1314"/>
      <c r="G16" s="1314"/>
      <c r="O16" s="1315" t="s">
        <v>1296</v>
      </c>
      <c r="P16" s="1316"/>
      <c r="Q16" s="1316"/>
      <c r="R16" s="1316"/>
      <c r="S16" s="1316"/>
      <c r="T16" s="1316"/>
    </row>
    <row r="17" spans="1:20" x14ac:dyDescent="0.2">
      <c r="A17" s="126"/>
      <c r="T17" s="177"/>
    </row>
    <row r="18" spans="1:20" x14ac:dyDescent="0.2">
      <c r="I18" s="243"/>
    </row>
  </sheetData>
  <mergeCells count="19">
    <mergeCell ref="A16:G16"/>
    <mergeCell ref="O16:T16"/>
    <mergeCell ref="A2:T2"/>
    <mergeCell ref="K6:M6"/>
    <mergeCell ref="A1:T1"/>
    <mergeCell ref="A6:A8"/>
    <mergeCell ref="T6:T8"/>
    <mergeCell ref="B6:D6"/>
    <mergeCell ref="Q6:S6"/>
    <mergeCell ref="E6:G6"/>
    <mergeCell ref="H6:J6"/>
    <mergeCell ref="A4:T4"/>
    <mergeCell ref="N6:P6"/>
    <mergeCell ref="A3:T3"/>
    <mergeCell ref="U8:V8"/>
    <mergeCell ref="W8:X8"/>
    <mergeCell ref="Y8:Z8"/>
    <mergeCell ref="AA8:AB8"/>
    <mergeCell ref="AC8:AD8"/>
  </mergeCells>
  <phoneticPr fontId="19" type="noConversion"/>
  <printOptions horizontalCentered="1" verticalCentered="1"/>
  <pageMargins left="0" right="0" top="0" bottom="0" header="0" footer="0"/>
  <pageSetup paperSize="9" scale="85"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U168"/>
  <sheetViews>
    <sheetView showGridLines="0" rightToLeft="1" view="pageBreakPreview" zoomScaleNormal="100" zoomScaleSheetLayoutView="100" workbookViewId="0">
      <selection activeCell="M14" sqref="M14"/>
    </sheetView>
  </sheetViews>
  <sheetFormatPr defaultColWidth="9.140625" defaultRowHeight="12.75" x14ac:dyDescent="0.2"/>
  <cols>
    <col min="1" max="1" width="23" style="17" customWidth="1"/>
    <col min="2" max="2" width="6.7109375" style="17" customWidth="1"/>
    <col min="3" max="3" width="7.7109375" style="17" customWidth="1"/>
    <col min="4" max="4" width="6.7109375" style="17" customWidth="1"/>
    <col min="5" max="5" width="7.7109375" style="17" customWidth="1"/>
    <col min="6" max="6" width="6.7109375" style="17" customWidth="1"/>
    <col min="7" max="7" width="7.7109375" style="17" customWidth="1"/>
    <col min="8" max="8" width="6.7109375" style="17" customWidth="1"/>
    <col min="9" max="9" width="7.7109375" style="17" customWidth="1"/>
    <col min="10" max="10" width="6.7109375" style="17" customWidth="1"/>
    <col min="11" max="11" width="7.7109375" style="17" customWidth="1"/>
    <col min="12" max="12" width="8.7109375" style="17" customWidth="1"/>
    <col min="13" max="13" width="7.7109375" style="17" customWidth="1"/>
    <col min="14" max="14" width="9.7109375" style="17" customWidth="1"/>
    <col min="15" max="15" width="24.28515625" style="17" customWidth="1"/>
    <col min="16" max="57" width="6.7109375" style="17" hidden="1" customWidth="1"/>
    <col min="58" max="58" width="10.7109375" style="17" hidden="1" customWidth="1"/>
    <col min="59" max="59" width="7.28515625" style="17" hidden="1" customWidth="1"/>
    <col min="60" max="72" width="6.7109375" style="17" hidden="1" customWidth="1"/>
    <col min="73" max="73" width="7.85546875" style="17" hidden="1" customWidth="1"/>
    <col min="74" max="99" width="0" style="17" hidden="1" customWidth="1"/>
    <col min="100" max="16384" width="9.140625" style="17"/>
  </cols>
  <sheetData>
    <row r="1" spans="1:99" s="12" customFormat="1" ht="23.25" x14ac:dyDescent="0.2">
      <c r="A1" s="899" t="s">
        <v>715</v>
      </c>
      <c r="B1" s="899"/>
      <c r="C1" s="899"/>
      <c r="D1" s="899"/>
      <c r="E1" s="899"/>
      <c r="F1" s="899"/>
      <c r="G1" s="899"/>
      <c r="H1" s="899"/>
      <c r="I1" s="899"/>
      <c r="J1" s="899"/>
      <c r="K1" s="899"/>
      <c r="L1" s="899"/>
      <c r="M1" s="899"/>
      <c r="N1" s="899"/>
      <c r="O1" s="899"/>
    </row>
    <row r="2" spans="1:99" s="26" customFormat="1" ht="20.25" x14ac:dyDescent="0.2">
      <c r="A2" s="902" t="s">
        <v>1334</v>
      </c>
      <c r="B2" s="902"/>
      <c r="C2" s="902"/>
      <c r="D2" s="902"/>
      <c r="E2" s="902"/>
      <c r="F2" s="902"/>
      <c r="G2" s="902"/>
      <c r="H2" s="902"/>
      <c r="I2" s="902"/>
      <c r="J2" s="902"/>
      <c r="K2" s="902"/>
      <c r="L2" s="902"/>
      <c r="M2" s="902"/>
      <c r="N2" s="902"/>
      <c r="O2" s="902"/>
    </row>
    <row r="3" spans="1:99" s="12" customFormat="1" ht="35.25" customHeight="1" x14ac:dyDescent="0.2">
      <c r="A3" s="887" t="s">
        <v>1301</v>
      </c>
      <c r="B3" s="887"/>
      <c r="C3" s="887"/>
      <c r="D3" s="887"/>
      <c r="E3" s="887"/>
      <c r="F3" s="887"/>
      <c r="G3" s="887"/>
      <c r="H3" s="887"/>
      <c r="I3" s="887"/>
      <c r="J3" s="887"/>
      <c r="K3" s="887"/>
      <c r="L3" s="887"/>
      <c r="M3" s="887"/>
      <c r="N3" s="887"/>
      <c r="O3" s="887"/>
    </row>
    <row r="4" spans="1:99" s="12" customFormat="1" ht="15.75" x14ac:dyDescent="0.2">
      <c r="A4" s="888" t="s">
        <v>1331</v>
      </c>
      <c r="B4" s="888"/>
      <c r="C4" s="888"/>
      <c r="D4" s="888"/>
      <c r="E4" s="888"/>
      <c r="F4" s="888"/>
      <c r="G4" s="888"/>
      <c r="H4" s="888"/>
      <c r="I4" s="888"/>
      <c r="J4" s="888"/>
      <c r="K4" s="888"/>
      <c r="L4" s="888"/>
      <c r="M4" s="888"/>
      <c r="N4" s="888"/>
      <c r="O4" s="888"/>
    </row>
    <row r="5" spans="1:99" s="12" customFormat="1" ht="15.75" x14ac:dyDescent="0.2">
      <c r="A5" s="10" t="s">
        <v>503</v>
      </c>
      <c r="B5" s="13"/>
      <c r="C5" s="13"/>
      <c r="D5" s="13"/>
      <c r="E5" s="13"/>
      <c r="F5" s="13"/>
      <c r="G5" s="13"/>
      <c r="H5" s="13"/>
      <c r="I5" s="13"/>
      <c r="J5" s="13"/>
      <c r="K5" s="13"/>
      <c r="L5" s="13"/>
      <c r="M5" s="13"/>
      <c r="N5" s="13"/>
      <c r="O5" s="24" t="s">
        <v>504</v>
      </c>
      <c r="P5" s="12" t="s">
        <v>619</v>
      </c>
      <c r="AE5" s="12" t="s">
        <v>1013</v>
      </c>
      <c r="AS5" s="12" t="s">
        <v>1014</v>
      </c>
      <c r="BG5" s="12" t="s">
        <v>1093</v>
      </c>
      <c r="BU5" s="12" t="s">
        <v>1094</v>
      </c>
    </row>
    <row r="6" spans="1:99" s="163" customFormat="1" ht="21.75" customHeight="1" thickBot="1" x14ac:dyDescent="0.25">
      <c r="A6" s="890" t="s">
        <v>717</v>
      </c>
      <c r="B6" s="1319" t="s">
        <v>101</v>
      </c>
      <c r="C6" s="1319"/>
      <c r="D6" s="1319" t="s">
        <v>134</v>
      </c>
      <c r="E6" s="1319"/>
      <c r="F6" s="1319" t="s">
        <v>102</v>
      </c>
      <c r="G6" s="1319"/>
      <c r="H6" s="1319" t="s">
        <v>133</v>
      </c>
      <c r="I6" s="1319"/>
      <c r="J6" s="1319" t="s">
        <v>423</v>
      </c>
      <c r="K6" s="1319"/>
      <c r="L6" s="1319" t="s">
        <v>7</v>
      </c>
      <c r="M6" s="1319"/>
      <c r="N6" s="903" t="s">
        <v>338</v>
      </c>
      <c r="O6" s="1321" t="s">
        <v>878</v>
      </c>
      <c r="P6" s="890" t="s">
        <v>717</v>
      </c>
      <c r="Q6" s="1319" t="s">
        <v>101</v>
      </c>
      <c r="R6" s="1319"/>
      <c r="S6" s="1319" t="s">
        <v>134</v>
      </c>
      <c r="T6" s="1319"/>
      <c r="U6" s="1319" t="s">
        <v>102</v>
      </c>
      <c r="V6" s="1319"/>
      <c r="W6" s="1319" t="s">
        <v>133</v>
      </c>
      <c r="X6" s="1319"/>
      <c r="Y6" s="1319" t="s">
        <v>423</v>
      </c>
      <c r="Z6" s="1319"/>
      <c r="AA6" s="1319" t="s">
        <v>7</v>
      </c>
      <c r="AB6" s="1319"/>
      <c r="AC6" s="903" t="s">
        <v>338</v>
      </c>
      <c r="AD6" s="890" t="s">
        <v>717</v>
      </c>
      <c r="AE6" s="1319" t="s">
        <v>101</v>
      </c>
      <c r="AF6" s="1319"/>
      <c r="AG6" s="1319" t="s">
        <v>134</v>
      </c>
      <c r="AH6" s="1319"/>
      <c r="AI6" s="1319" t="s">
        <v>102</v>
      </c>
      <c r="AJ6" s="1319"/>
      <c r="AK6" s="1319" t="s">
        <v>133</v>
      </c>
      <c r="AL6" s="1319"/>
      <c r="AM6" s="1319" t="s">
        <v>423</v>
      </c>
      <c r="AN6" s="1319"/>
      <c r="AO6" s="1319" t="s">
        <v>7</v>
      </c>
      <c r="AP6" s="1319"/>
      <c r="AQ6" s="903" t="s">
        <v>338</v>
      </c>
      <c r="AR6" s="890" t="s">
        <v>717</v>
      </c>
      <c r="AS6" s="1319" t="s">
        <v>101</v>
      </c>
      <c r="AT6" s="1319"/>
      <c r="AU6" s="1319" t="s">
        <v>134</v>
      </c>
      <c r="AV6" s="1319"/>
      <c r="AW6" s="1319" t="s">
        <v>102</v>
      </c>
      <c r="AX6" s="1319"/>
      <c r="AY6" s="1319" t="s">
        <v>133</v>
      </c>
      <c r="AZ6" s="1319"/>
      <c r="BA6" s="1319" t="s">
        <v>423</v>
      </c>
      <c r="BB6" s="1319"/>
      <c r="BC6" s="1319" t="s">
        <v>7</v>
      </c>
      <c r="BD6" s="1319"/>
      <c r="BE6" s="903" t="s">
        <v>338</v>
      </c>
      <c r="BF6" s="890" t="s">
        <v>717</v>
      </c>
      <c r="BG6" s="1319" t="s">
        <v>101</v>
      </c>
      <c r="BH6" s="1319"/>
      <c r="BI6" s="1319" t="s">
        <v>134</v>
      </c>
      <c r="BJ6" s="1319"/>
      <c r="BK6" s="1319" t="s">
        <v>102</v>
      </c>
      <c r="BL6" s="1319"/>
      <c r="BM6" s="1319" t="s">
        <v>133</v>
      </c>
      <c r="BN6" s="1319"/>
      <c r="BO6" s="1319" t="s">
        <v>423</v>
      </c>
      <c r="BP6" s="1319"/>
      <c r="BQ6" s="1319" t="s">
        <v>7</v>
      </c>
      <c r="BR6" s="1319"/>
      <c r="BS6" s="903" t="s">
        <v>338</v>
      </c>
      <c r="BT6" s="890" t="s">
        <v>717</v>
      </c>
      <c r="BU6" s="1319" t="s">
        <v>101</v>
      </c>
      <c r="BV6" s="1319"/>
      <c r="BW6" s="1319" t="s">
        <v>134</v>
      </c>
      <c r="BX6" s="1319"/>
      <c r="BY6" s="1319" t="s">
        <v>102</v>
      </c>
      <c r="BZ6" s="1319"/>
      <c r="CA6" s="1319" t="s">
        <v>133</v>
      </c>
      <c r="CB6" s="1319"/>
      <c r="CC6" s="1319" t="s">
        <v>423</v>
      </c>
      <c r="CD6" s="1319"/>
      <c r="CE6" s="1319" t="s">
        <v>7</v>
      </c>
      <c r="CF6" s="1319"/>
      <c r="CG6" s="903" t="s">
        <v>338</v>
      </c>
      <c r="CH6" s="890" t="s">
        <v>717</v>
      </c>
      <c r="CI6" s="1319" t="s">
        <v>101</v>
      </c>
      <c r="CJ6" s="1319"/>
      <c r="CK6" s="1319" t="s">
        <v>134</v>
      </c>
      <c r="CL6" s="1319"/>
      <c r="CM6" s="1319" t="s">
        <v>102</v>
      </c>
      <c r="CN6" s="1319"/>
      <c r="CO6" s="1319" t="s">
        <v>133</v>
      </c>
      <c r="CP6" s="1319"/>
      <c r="CQ6" s="1319" t="s">
        <v>423</v>
      </c>
      <c r="CR6" s="1319"/>
      <c r="CS6" s="1319" t="s">
        <v>7</v>
      </c>
      <c r="CT6" s="1319"/>
      <c r="CU6" s="903" t="s">
        <v>338</v>
      </c>
    </row>
    <row r="7" spans="1:99" s="163" customFormat="1" ht="24.75" customHeight="1" thickBot="1" x14ac:dyDescent="0.25">
      <c r="A7" s="1088"/>
      <c r="B7" s="1089" t="s">
        <v>103</v>
      </c>
      <c r="C7" s="1089"/>
      <c r="D7" s="1089" t="s">
        <v>104</v>
      </c>
      <c r="E7" s="1089"/>
      <c r="F7" s="1089" t="s">
        <v>137</v>
      </c>
      <c r="G7" s="1089"/>
      <c r="H7" s="1089" t="s">
        <v>138</v>
      </c>
      <c r="I7" s="1089"/>
      <c r="J7" s="1089" t="s">
        <v>136</v>
      </c>
      <c r="K7" s="1089"/>
      <c r="L7" s="1320" t="s">
        <v>8</v>
      </c>
      <c r="M7" s="1320"/>
      <c r="N7" s="1137"/>
      <c r="O7" s="1322"/>
      <c r="P7" s="1088"/>
      <c r="Q7" s="1089" t="s">
        <v>103</v>
      </c>
      <c r="R7" s="1089"/>
      <c r="S7" s="1089" t="s">
        <v>104</v>
      </c>
      <c r="T7" s="1089"/>
      <c r="U7" s="1089" t="s">
        <v>137</v>
      </c>
      <c r="V7" s="1089"/>
      <c r="W7" s="1089" t="s">
        <v>138</v>
      </c>
      <c r="X7" s="1089"/>
      <c r="Y7" s="1089" t="s">
        <v>136</v>
      </c>
      <c r="Z7" s="1089"/>
      <c r="AA7" s="1320" t="s">
        <v>8</v>
      </c>
      <c r="AB7" s="1320"/>
      <c r="AC7" s="1137"/>
      <c r="AD7" s="1088"/>
      <c r="AE7" s="1089" t="s">
        <v>103</v>
      </c>
      <c r="AF7" s="1089"/>
      <c r="AG7" s="1089" t="s">
        <v>104</v>
      </c>
      <c r="AH7" s="1089"/>
      <c r="AI7" s="1089" t="s">
        <v>137</v>
      </c>
      <c r="AJ7" s="1089"/>
      <c r="AK7" s="1089" t="s">
        <v>138</v>
      </c>
      <c r="AL7" s="1089"/>
      <c r="AM7" s="1089" t="s">
        <v>136</v>
      </c>
      <c r="AN7" s="1089"/>
      <c r="AO7" s="1320" t="s">
        <v>8</v>
      </c>
      <c r="AP7" s="1320"/>
      <c r="AQ7" s="1137"/>
      <c r="AR7" s="1088"/>
      <c r="AS7" s="1089" t="s">
        <v>103</v>
      </c>
      <c r="AT7" s="1089"/>
      <c r="AU7" s="1089" t="s">
        <v>104</v>
      </c>
      <c r="AV7" s="1089"/>
      <c r="AW7" s="1089" t="s">
        <v>137</v>
      </c>
      <c r="AX7" s="1089"/>
      <c r="AY7" s="1089" t="s">
        <v>138</v>
      </c>
      <c r="AZ7" s="1089"/>
      <c r="BA7" s="1089" t="s">
        <v>136</v>
      </c>
      <c r="BB7" s="1089"/>
      <c r="BC7" s="1320" t="s">
        <v>8</v>
      </c>
      <c r="BD7" s="1320"/>
      <c r="BE7" s="1137"/>
      <c r="BF7" s="1088"/>
      <c r="BG7" s="1089" t="s">
        <v>103</v>
      </c>
      <c r="BH7" s="1089"/>
      <c r="BI7" s="1089" t="s">
        <v>104</v>
      </c>
      <c r="BJ7" s="1089"/>
      <c r="BK7" s="1089" t="s">
        <v>137</v>
      </c>
      <c r="BL7" s="1089"/>
      <c r="BM7" s="1089" t="s">
        <v>138</v>
      </c>
      <c r="BN7" s="1089"/>
      <c r="BO7" s="1089" t="s">
        <v>136</v>
      </c>
      <c r="BP7" s="1089"/>
      <c r="BQ7" s="1320" t="s">
        <v>8</v>
      </c>
      <c r="BR7" s="1320"/>
      <c r="BS7" s="1137"/>
      <c r="BT7" s="1088"/>
      <c r="BU7" s="1089" t="s">
        <v>103</v>
      </c>
      <c r="BV7" s="1089"/>
      <c r="BW7" s="1089" t="s">
        <v>104</v>
      </c>
      <c r="BX7" s="1089"/>
      <c r="BY7" s="1089" t="s">
        <v>137</v>
      </c>
      <c r="BZ7" s="1089"/>
      <c r="CA7" s="1089" t="s">
        <v>138</v>
      </c>
      <c r="CB7" s="1089"/>
      <c r="CC7" s="1089" t="s">
        <v>136</v>
      </c>
      <c r="CD7" s="1089"/>
      <c r="CE7" s="1320" t="s">
        <v>8</v>
      </c>
      <c r="CF7" s="1320"/>
      <c r="CG7" s="1137"/>
      <c r="CH7" s="1088"/>
      <c r="CI7" s="1089" t="s">
        <v>103</v>
      </c>
      <c r="CJ7" s="1089"/>
      <c r="CK7" s="1089" t="s">
        <v>104</v>
      </c>
      <c r="CL7" s="1089"/>
      <c r="CM7" s="1089" t="s">
        <v>137</v>
      </c>
      <c r="CN7" s="1089"/>
      <c r="CO7" s="1089" t="s">
        <v>138</v>
      </c>
      <c r="CP7" s="1089"/>
      <c r="CQ7" s="1089" t="s">
        <v>136</v>
      </c>
      <c r="CR7" s="1089"/>
      <c r="CS7" s="1320" t="s">
        <v>8</v>
      </c>
      <c r="CT7" s="1320"/>
      <c r="CU7" s="1137"/>
    </row>
    <row r="8" spans="1:99" s="163" customFormat="1" ht="15" customHeight="1" thickBot="1" x14ac:dyDescent="0.25">
      <c r="A8" s="1088"/>
      <c r="B8" s="336" t="s">
        <v>9</v>
      </c>
      <c r="C8" s="336" t="s">
        <v>464</v>
      </c>
      <c r="D8" s="336" t="s">
        <v>9</v>
      </c>
      <c r="E8" s="336" t="s">
        <v>464</v>
      </c>
      <c r="F8" s="336" t="s">
        <v>9</v>
      </c>
      <c r="G8" s="336" t="s">
        <v>464</v>
      </c>
      <c r="H8" s="336" t="s">
        <v>9</v>
      </c>
      <c r="I8" s="336" t="s">
        <v>464</v>
      </c>
      <c r="J8" s="336" t="s">
        <v>9</v>
      </c>
      <c r="K8" s="336" t="s">
        <v>464</v>
      </c>
      <c r="L8" s="336" t="s">
        <v>9</v>
      </c>
      <c r="M8" s="336" t="s">
        <v>464</v>
      </c>
      <c r="N8" s="1137"/>
      <c r="O8" s="1322"/>
      <c r="P8" s="1088"/>
      <c r="Q8" s="336" t="s">
        <v>9</v>
      </c>
      <c r="R8" s="336" t="s">
        <v>464</v>
      </c>
      <c r="S8" s="336" t="s">
        <v>9</v>
      </c>
      <c r="T8" s="336" t="s">
        <v>464</v>
      </c>
      <c r="U8" s="336" t="s">
        <v>9</v>
      </c>
      <c r="V8" s="336" t="s">
        <v>464</v>
      </c>
      <c r="W8" s="336" t="s">
        <v>9</v>
      </c>
      <c r="X8" s="336" t="s">
        <v>464</v>
      </c>
      <c r="Y8" s="336" t="s">
        <v>9</v>
      </c>
      <c r="Z8" s="336" t="s">
        <v>464</v>
      </c>
      <c r="AA8" s="336" t="s">
        <v>9</v>
      </c>
      <c r="AB8" s="336" t="s">
        <v>464</v>
      </c>
      <c r="AC8" s="1137"/>
      <c r="AD8" s="1088"/>
      <c r="AE8" s="336" t="s">
        <v>9</v>
      </c>
      <c r="AF8" s="336" t="s">
        <v>464</v>
      </c>
      <c r="AG8" s="336" t="s">
        <v>9</v>
      </c>
      <c r="AH8" s="336" t="s">
        <v>464</v>
      </c>
      <c r="AI8" s="336" t="s">
        <v>9</v>
      </c>
      <c r="AJ8" s="336" t="s">
        <v>464</v>
      </c>
      <c r="AK8" s="336" t="s">
        <v>9</v>
      </c>
      <c r="AL8" s="336" t="s">
        <v>464</v>
      </c>
      <c r="AM8" s="336" t="s">
        <v>9</v>
      </c>
      <c r="AN8" s="336" t="s">
        <v>464</v>
      </c>
      <c r="AO8" s="336" t="s">
        <v>9</v>
      </c>
      <c r="AP8" s="336" t="s">
        <v>464</v>
      </c>
      <c r="AQ8" s="1137"/>
      <c r="AR8" s="1088"/>
      <c r="AS8" s="336" t="s">
        <v>9</v>
      </c>
      <c r="AT8" s="336" t="s">
        <v>464</v>
      </c>
      <c r="AU8" s="336" t="s">
        <v>9</v>
      </c>
      <c r="AV8" s="336" t="s">
        <v>464</v>
      </c>
      <c r="AW8" s="336" t="s">
        <v>9</v>
      </c>
      <c r="AX8" s="336" t="s">
        <v>464</v>
      </c>
      <c r="AY8" s="336" t="s">
        <v>9</v>
      </c>
      <c r="AZ8" s="336" t="s">
        <v>464</v>
      </c>
      <c r="BA8" s="336" t="s">
        <v>9</v>
      </c>
      <c r="BB8" s="336" t="s">
        <v>464</v>
      </c>
      <c r="BC8" s="336" t="s">
        <v>9</v>
      </c>
      <c r="BD8" s="336" t="s">
        <v>464</v>
      </c>
      <c r="BE8" s="1137"/>
      <c r="BF8" s="1088"/>
      <c r="BG8" s="336" t="s">
        <v>9</v>
      </c>
      <c r="BH8" s="336" t="s">
        <v>464</v>
      </c>
      <c r="BI8" s="336" t="s">
        <v>9</v>
      </c>
      <c r="BJ8" s="336" t="s">
        <v>464</v>
      </c>
      <c r="BK8" s="336" t="s">
        <v>9</v>
      </c>
      <c r="BL8" s="336" t="s">
        <v>464</v>
      </c>
      <c r="BM8" s="336" t="s">
        <v>9</v>
      </c>
      <c r="BN8" s="336" t="s">
        <v>464</v>
      </c>
      <c r="BO8" s="336" t="s">
        <v>9</v>
      </c>
      <c r="BP8" s="336" t="s">
        <v>464</v>
      </c>
      <c r="BQ8" s="336" t="s">
        <v>9</v>
      </c>
      <c r="BR8" s="336" t="s">
        <v>464</v>
      </c>
      <c r="BS8" s="1137"/>
      <c r="BT8" s="1088"/>
      <c r="BU8" s="336" t="s">
        <v>9</v>
      </c>
      <c r="BV8" s="336" t="s">
        <v>464</v>
      </c>
      <c r="BW8" s="336" t="s">
        <v>9</v>
      </c>
      <c r="BX8" s="336" t="s">
        <v>464</v>
      </c>
      <c r="BY8" s="336" t="s">
        <v>9</v>
      </c>
      <c r="BZ8" s="336" t="s">
        <v>464</v>
      </c>
      <c r="CA8" s="336" t="s">
        <v>9</v>
      </c>
      <c r="CB8" s="336" t="s">
        <v>464</v>
      </c>
      <c r="CC8" s="336" t="s">
        <v>9</v>
      </c>
      <c r="CD8" s="336" t="s">
        <v>464</v>
      </c>
      <c r="CE8" s="336" t="s">
        <v>9</v>
      </c>
      <c r="CF8" s="336" t="s">
        <v>464</v>
      </c>
      <c r="CG8" s="1137"/>
      <c r="CH8" s="1088"/>
      <c r="CI8" s="336" t="s">
        <v>9</v>
      </c>
      <c r="CJ8" s="336" t="s">
        <v>464</v>
      </c>
      <c r="CK8" s="336" t="s">
        <v>9</v>
      </c>
      <c r="CL8" s="336" t="s">
        <v>464</v>
      </c>
      <c r="CM8" s="336" t="s">
        <v>9</v>
      </c>
      <c r="CN8" s="336" t="s">
        <v>464</v>
      </c>
      <c r="CO8" s="336" t="s">
        <v>9</v>
      </c>
      <c r="CP8" s="336" t="s">
        <v>464</v>
      </c>
      <c r="CQ8" s="336" t="s">
        <v>9</v>
      </c>
      <c r="CR8" s="336" t="s">
        <v>464</v>
      </c>
      <c r="CS8" s="336" t="s">
        <v>9</v>
      </c>
      <c r="CT8" s="336" t="s">
        <v>464</v>
      </c>
      <c r="CU8" s="1137"/>
    </row>
    <row r="9" spans="1:99" s="163" customFormat="1" ht="15" customHeight="1" x14ac:dyDescent="0.2">
      <c r="A9" s="891"/>
      <c r="B9" s="337" t="s">
        <v>465</v>
      </c>
      <c r="C9" s="337" t="s">
        <v>466</v>
      </c>
      <c r="D9" s="337" t="s">
        <v>465</v>
      </c>
      <c r="E9" s="337" t="s">
        <v>466</v>
      </c>
      <c r="F9" s="337" t="s">
        <v>465</v>
      </c>
      <c r="G9" s="337" t="s">
        <v>466</v>
      </c>
      <c r="H9" s="337" t="s">
        <v>465</v>
      </c>
      <c r="I9" s="337" t="s">
        <v>466</v>
      </c>
      <c r="J9" s="337" t="s">
        <v>465</v>
      </c>
      <c r="K9" s="337" t="s">
        <v>466</v>
      </c>
      <c r="L9" s="337" t="s">
        <v>465</v>
      </c>
      <c r="M9" s="337" t="s">
        <v>466</v>
      </c>
      <c r="N9" s="904"/>
      <c r="O9" s="1323"/>
      <c r="P9" s="891"/>
      <c r="Q9" s="337" t="s">
        <v>465</v>
      </c>
      <c r="R9" s="337" t="s">
        <v>466</v>
      </c>
      <c r="S9" s="337" t="s">
        <v>465</v>
      </c>
      <c r="T9" s="337" t="s">
        <v>466</v>
      </c>
      <c r="U9" s="337" t="s">
        <v>465</v>
      </c>
      <c r="V9" s="337" t="s">
        <v>466</v>
      </c>
      <c r="W9" s="337" t="s">
        <v>465</v>
      </c>
      <c r="X9" s="337" t="s">
        <v>466</v>
      </c>
      <c r="Y9" s="337" t="s">
        <v>465</v>
      </c>
      <c r="Z9" s="337" t="s">
        <v>466</v>
      </c>
      <c r="AA9" s="337" t="s">
        <v>465</v>
      </c>
      <c r="AB9" s="337" t="s">
        <v>466</v>
      </c>
      <c r="AC9" s="904"/>
      <c r="AD9" s="891"/>
      <c r="AE9" s="337" t="s">
        <v>465</v>
      </c>
      <c r="AF9" s="337" t="s">
        <v>466</v>
      </c>
      <c r="AG9" s="337" t="s">
        <v>465</v>
      </c>
      <c r="AH9" s="337" t="s">
        <v>466</v>
      </c>
      <c r="AI9" s="337" t="s">
        <v>465</v>
      </c>
      <c r="AJ9" s="337" t="s">
        <v>466</v>
      </c>
      <c r="AK9" s="337" t="s">
        <v>465</v>
      </c>
      <c r="AL9" s="337" t="s">
        <v>466</v>
      </c>
      <c r="AM9" s="337" t="s">
        <v>465</v>
      </c>
      <c r="AN9" s="337" t="s">
        <v>466</v>
      </c>
      <c r="AO9" s="337" t="s">
        <v>465</v>
      </c>
      <c r="AP9" s="337" t="s">
        <v>466</v>
      </c>
      <c r="AQ9" s="904"/>
      <c r="AR9" s="891"/>
      <c r="AS9" s="337" t="s">
        <v>465</v>
      </c>
      <c r="AT9" s="337" t="s">
        <v>466</v>
      </c>
      <c r="AU9" s="337" t="s">
        <v>465</v>
      </c>
      <c r="AV9" s="337" t="s">
        <v>466</v>
      </c>
      <c r="AW9" s="337" t="s">
        <v>465</v>
      </c>
      <c r="AX9" s="337" t="s">
        <v>466</v>
      </c>
      <c r="AY9" s="337" t="s">
        <v>465</v>
      </c>
      <c r="AZ9" s="337" t="s">
        <v>466</v>
      </c>
      <c r="BA9" s="337" t="s">
        <v>465</v>
      </c>
      <c r="BB9" s="337" t="s">
        <v>466</v>
      </c>
      <c r="BC9" s="337" t="s">
        <v>465</v>
      </c>
      <c r="BD9" s="337" t="s">
        <v>466</v>
      </c>
      <c r="BE9" s="904"/>
      <c r="BF9" s="891"/>
      <c r="BG9" s="337" t="s">
        <v>465</v>
      </c>
      <c r="BH9" s="337" t="s">
        <v>466</v>
      </c>
      <c r="BI9" s="337" t="s">
        <v>465</v>
      </c>
      <c r="BJ9" s="337" t="s">
        <v>466</v>
      </c>
      <c r="BK9" s="337" t="s">
        <v>465</v>
      </c>
      <c r="BL9" s="337" t="s">
        <v>466</v>
      </c>
      <c r="BM9" s="337" t="s">
        <v>465</v>
      </c>
      <c r="BN9" s="337" t="s">
        <v>466</v>
      </c>
      <c r="BO9" s="337" t="s">
        <v>465</v>
      </c>
      <c r="BP9" s="337" t="s">
        <v>466</v>
      </c>
      <c r="BQ9" s="337" t="s">
        <v>465</v>
      </c>
      <c r="BR9" s="337" t="s">
        <v>466</v>
      </c>
      <c r="BS9" s="904"/>
      <c r="BT9" s="891"/>
      <c r="BU9" s="337" t="s">
        <v>465</v>
      </c>
      <c r="BV9" s="337" t="s">
        <v>466</v>
      </c>
      <c r="BW9" s="337" t="s">
        <v>465</v>
      </c>
      <c r="BX9" s="337" t="s">
        <v>466</v>
      </c>
      <c r="BY9" s="337" t="s">
        <v>465</v>
      </c>
      <c r="BZ9" s="337" t="s">
        <v>466</v>
      </c>
      <c r="CA9" s="337" t="s">
        <v>465</v>
      </c>
      <c r="CB9" s="337" t="s">
        <v>466</v>
      </c>
      <c r="CC9" s="337" t="s">
        <v>465</v>
      </c>
      <c r="CD9" s="337" t="s">
        <v>466</v>
      </c>
      <c r="CE9" s="337" t="s">
        <v>465</v>
      </c>
      <c r="CF9" s="337" t="s">
        <v>466</v>
      </c>
      <c r="CG9" s="904"/>
      <c r="CH9" s="891"/>
      <c r="CI9" s="337" t="s">
        <v>465</v>
      </c>
      <c r="CJ9" s="337" t="s">
        <v>466</v>
      </c>
      <c r="CK9" s="337" t="s">
        <v>465</v>
      </c>
      <c r="CL9" s="337" t="s">
        <v>466</v>
      </c>
      <c r="CM9" s="337" t="s">
        <v>465</v>
      </c>
      <c r="CN9" s="337" t="s">
        <v>466</v>
      </c>
      <c r="CO9" s="337" t="s">
        <v>465</v>
      </c>
      <c r="CP9" s="337" t="s">
        <v>466</v>
      </c>
      <c r="CQ9" s="337" t="s">
        <v>465</v>
      </c>
      <c r="CR9" s="337" t="s">
        <v>466</v>
      </c>
      <c r="CS9" s="337" t="s">
        <v>465</v>
      </c>
      <c r="CT9" s="337" t="s">
        <v>466</v>
      </c>
      <c r="CU9" s="904"/>
    </row>
    <row r="10" spans="1:99" s="12" customFormat="1" ht="22.5" customHeight="1" thickBot="1" x14ac:dyDescent="0.25">
      <c r="A10" s="334" t="s">
        <v>105</v>
      </c>
      <c r="B10" s="268">
        <v>16</v>
      </c>
      <c r="C10" s="268">
        <v>5</v>
      </c>
      <c r="D10" s="268">
        <v>15</v>
      </c>
      <c r="E10" s="268">
        <v>19</v>
      </c>
      <c r="F10" s="268">
        <v>40</v>
      </c>
      <c r="G10" s="268">
        <v>48</v>
      </c>
      <c r="H10" s="268">
        <v>31</v>
      </c>
      <c r="I10" s="268">
        <v>57</v>
      </c>
      <c r="J10" s="268">
        <v>19</v>
      </c>
      <c r="K10" s="268">
        <v>79</v>
      </c>
      <c r="L10" s="303">
        <f>B10+D10+F10+H10+J10</f>
        <v>121</v>
      </c>
      <c r="M10" s="303">
        <f>C10+E10+G10+I10+K10</f>
        <v>208</v>
      </c>
      <c r="N10" s="303">
        <f t="shared" ref="N10:N20" si="0">SUM(L10:M10)</f>
        <v>329</v>
      </c>
      <c r="O10" s="354" t="s">
        <v>106</v>
      </c>
      <c r="P10" s="334" t="s">
        <v>105</v>
      </c>
      <c r="Q10" s="268"/>
      <c r="R10" s="268"/>
      <c r="S10" s="268"/>
      <c r="T10" s="268"/>
      <c r="U10" s="268">
        <v>2</v>
      </c>
      <c r="V10" s="268"/>
      <c r="W10" s="268"/>
      <c r="X10" s="268">
        <v>1</v>
      </c>
      <c r="Y10" s="268"/>
      <c r="Z10" s="268"/>
      <c r="AA10" s="303">
        <f>Q10+S10+U10+W10+Y10</f>
        <v>2</v>
      </c>
      <c r="AB10" s="303">
        <f>R10+T10+V10+X10+Z10</f>
        <v>1</v>
      </c>
      <c r="AC10" s="303">
        <f t="shared" ref="AC10:AC20" si="1">SUM(AA10:AB10)</f>
        <v>3</v>
      </c>
      <c r="AD10" s="334" t="s">
        <v>105</v>
      </c>
      <c r="AE10" s="268"/>
      <c r="AF10" s="268"/>
      <c r="AG10" s="268"/>
      <c r="AH10" s="268"/>
      <c r="AI10" s="268"/>
      <c r="AJ10" s="268"/>
      <c r="AK10" s="268">
        <v>1</v>
      </c>
      <c r="AL10" s="268"/>
      <c r="AM10" s="268"/>
      <c r="AN10" s="268"/>
      <c r="AO10" s="303">
        <f>AE10+AG10+AI10+AK10+AM10</f>
        <v>1</v>
      </c>
      <c r="AP10" s="303">
        <f>AF10+AH10+AJ10+AL10+AN10</f>
        <v>0</v>
      </c>
      <c r="AQ10" s="303">
        <f t="shared" ref="AQ10:AQ20" si="2">SUM(AO10:AP10)</f>
        <v>1</v>
      </c>
      <c r="AR10" s="334" t="s">
        <v>105</v>
      </c>
      <c r="AS10" s="268"/>
      <c r="AT10" s="268"/>
      <c r="AU10" s="268"/>
      <c r="AV10" s="268"/>
      <c r="AW10" s="268"/>
      <c r="AX10" s="268"/>
      <c r="AY10" s="268"/>
      <c r="AZ10" s="268"/>
      <c r="BA10" s="268"/>
      <c r="BB10" s="268"/>
      <c r="BC10" s="303">
        <f>AS10+AU10+AW10+AY10+BA10</f>
        <v>0</v>
      </c>
      <c r="BD10" s="303">
        <f>AT10+AV10+AX10+AZ10+BB10</f>
        <v>0</v>
      </c>
      <c r="BE10" s="303">
        <f t="shared" ref="BE10:BE20" si="3">SUM(BC10:BD10)</f>
        <v>0</v>
      </c>
      <c r="BF10" s="334" t="s">
        <v>105</v>
      </c>
      <c r="BG10" s="268"/>
      <c r="BH10" s="268"/>
      <c r="BI10" s="268"/>
      <c r="BJ10" s="268"/>
      <c r="BK10" s="268"/>
      <c r="BL10" s="268"/>
      <c r="BM10" s="268"/>
      <c r="BN10" s="268"/>
      <c r="BO10" s="268"/>
      <c r="BP10" s="268"/>
      <c r="BQ10" s="303">
        <f>BG10+BI10+BK10+BM10+BO10</f>
        <v>0</v>
      </c>
      <c r="BR10" s="303">
        <f>BH10+BJ10+BL10+BN10+BP10</f>
        <v>0</v>
      </c>
      <c r="BS10" s="303">
        <f t="shared" ref="BS10:BS20" si="4">SUM(BQ10:BR10)</f>
        <v>0</v>
      </c>
      <c r="BT10" s="334" t="s">
        <v>105</v>
      </c>
      <c r="BU10" s="268"/>
      <c r="BV10" s="268"/>
      <c r="BW10" s="268"/>
      <c r="BX10" s="268"/>
      <c r="BY10" s="268"/>
      <c r="BZ10" s="268"/>
      <c r="CA10" s="268"/>
      <c r="CB10" s="268">
        <v>1</v>
      </c>
      <c r="CC10" s="268"/>
      <c r="CD10" s="268">
        <v>1</v>
      </c>
      <c r="CE10" s="303">
        <f>BU10+BW10+BY10+CA10+CC10</f>
        <v>0</v>
      </c>
      <c r="CF10" s="303">
        <f>BV10+BX10+BZ10+CB10+CD10</f>
        <v>2</v>
      </c>
      <c r="CG10" s="303">
        <f t="shared" ref="CG10:CG20" si="5">SUM(CE10:CF10)</f>
        <v>2</v>
      </c>
      <c r="CH10" s="334" t="s">
        <v>105</v>
      </c>
      <c r="CI10" s="268">
        <v>17</v>
      </c>
      <c r="CJ10" s="268">
        <v>15</v>
      </c>
      <c r="CK10" s="268">
        <v>17</v>
      </c>
      <c r="CL10" s="268">
        <v>17</v>
      </c>
      <c r="CM10" s="268">
        <v>31</v>
      </c>
      <c r="CN10" s="268">
        <v>42</v>
      </c>
      <c r="CO10" s="268">
        <v>23</v>
      </c>
      <c r="CP10" s="268">
        <v>51</v>
      </c>
      <c r="CQ10" s="268">
        <v>31</v>
      </c>
      <c r="CR10" s="268">
        <v>81</v>
      </c>
      <c r="CS10" s="303">
        <f>CI10+CK10+CM10+CO10+CQ10</f>
        <v>119</v>
      </c>
      <c r="CT10" s="303">
        <f>CJ10+CL10+CN10+CP10+CR10</f>
        <v>206</v>
      </c>
      <c r="CU10" s="303">
        <f t="shared" ref="CU10:CU20" si="6">SUM(CS10:CT10)</f>
        <v>325</v>
      </c>
    </row>
    <row r="11" spans="1:99" s="12" customFormat="1" ht="22.5" customHeight="1" thickBot="1" x14ac:dyDescent="0.25">
      <c r="A11" s="326" t="s">
        <v>107</v>
      </c>
      <c r="B11" s="300">
        <v>3</v>
      </c>
      <c r="C11" s="300">
        <v>0</v>
      </c>
      <c r="D11" s="300">
        <v>4</v>
      </c>
      <c r="E11" s="300">
        <v>0</v>
      </c>
      <c r="F11" s="300">
        <v>6</v>
      </c>
      <c r="G11" s="300">
        <v>2</v>
      </c>
      <c r="H11" s="300">
        <v>8</v>
      </c>
      <c r="I11" s="300">
        <v>1</v>
      </c>
      <c r="J11" s="300">
        <v>2</v>
      </c>
      <c r="K11" s="300">
        <v>1</v>
      </c>
      <c r="L11" s="248">
        <f t="shared" ref="L11:L20" si="7">B11+D11+F11+H11+J11</f>
        <v>23</v>
      </c>
      <c r="M11" s="248">
        <f t="shared" ref="M11:M20" si="8">C11+E11+G11+I11+K11</f>
        <v>4</v>
      </c>
      <c r="N11" s="248">
        <f t="shared" si="0"/>
        <v>27</v>
      </c>
      <c r="O11" s="364" t="s">
        <v>108</v>
      </c>
      <c r="P11" s="326" t="s">
        <v>107</v>
      </c>
      <c r="Q11" s="247"/>
      <c r="R11" s="247"/>
      <c r="S11" s="247">
        <v>1</v>
      </c>
      <c r="T11" s="247"/>
      <c r="U11" s="247">
        <v>3</v>
      </c>
      <c r="V11" s="247"/>
      <c r="W11" s="247"/>
      <c r="X11" s="247"/>
      <c r="Y11" s="247"/>
      <c r="Z11" s="247"/>
      <c r="AA11" s="248">
        <f t="shared" ref="AA11:AA20" si="9">Q11+S11+U11+W11+Y11</f>
        <v>4</v>
      </c>
      <c r="AB11" s="248">
        <f t="shared" ref="AB11:AB20" si="10">R11+T11+V11+X11+Z11</f>
        <v>0</v>
      </c>
      <c r="AC11" s="248">
        <f t="shared" si="1"/>
        <v>4</v>
      </c>
      <c r="AD11" s="326" t="s">
        <v>107</v>
      </c>
      <c r="AE11" s="247"/>
      <c r="AF11" s="247"/>
      <c r="AG11" s="247"/>
      <c r="AH11" s="247"/>
      <c r="AI11" s="247"/>
      <c r="AJ11" s="247"/>
      <c r="AK11" s="247"/>
      <c r="AL11" s="247"/>
      <c r="AM11" s="247"/>
      <c r="AN11" s="247"/>
      <c r="AO11" s="248">
        <f t="shared" ref="AO11:AO20" si="11">AE11+AG11+AI11+AK11+AM11</f>
        <v>0</v>
      </c>
      <c r="AP11" s="248">
        <f t="shared" ref="AP11:AP20" si="12">AF11+AH11+AJ11+AL11+AN11</f>
        <v>0</v>
      </c>
      <c r="AQ11" s="248">
        <f t="shared" si="2"/>
        <v>0</v>
      </c>
      <c r="AR11" s="326" t="s">
        <v>107</v>
      </c>
      <c r="AS11" s="247"/>
      <c r="AT11" s="247"/>
      <c r="AU11" s="247"/>
      <c r="AV11" s="247"/>
      <c r="AW11" s="247"/>
      <c r="AX11" s="247"/>
      <c r="AY11" s="247"/>
      <c r="AZ11" s="247"/>
      <c r="BA11" s="247"/>
      <c r="BB11" s="247"/>
      <c r="BC11" s="248">
        <f t="shared" ref="BC11:BC20" si="13">AS11+AU11+AW11+AY11+BA11</f>
        <v>0</v>
      </c>
      <c r="BD11" s="248">
        <f t="shared" ref="BD11:BD20" si="14">AT11+AV11+AX11+AZ11+BB11</f>
        <v>0</v>
      </c>
      <c r="BE11" s="248">
        <f t="shared" si="3"/>
        <v>0</v>
      </c>
      <c r="BF11" s="326" t="s">
        <v>107</v>
      </c>
      <c r="BG11" s="247"/>
      <c r="BH11" s="247"/>
      <c r="BI11" s="247"/>
      <c r="BJ11" s="247"/>
      <c r="BK11" s="247"/>
      <c r="BL11" s="247"/>
      <c r="BM11" s="247">
        <v>1</v>
      </c>
      <c r="BN11" s="247">
        <v>1</v>
      </c>
      <c r="BO11" s="247"/>
      <c r="BP11" s="247"/>
      <c r="BQ11" s="248">
        <f t="shared" ref="BQ11:BQ20" si="15">BG11+BI11+BK11+BM11+BO11</f>
        <v>1</v>
      </c>
      <c r="BR11" s="248">
        <f t="shared" ref="BR11:BR20" si="16">BH11+BJ11+BL11+BN11+BP11</f>
        <v>1</v>
      </c>
      <c r="BS11" s="248">
        <f t="shared" si="4"/>
        <v>2</v>
      </c>
      <c r="BT11" s="326" t="s">
        <v>107</v>
      </c>
      <c r="BU11" s="247"/>
      <c r="BV11" s="247"/>
      <c r="BW11" s="247"/>
      <c r="BX11" s="247"/>
      <c r="BY11" s="247"/>
      <c r="BZ11" s="247"/>
      <c r="CA11" s="247">
        <v>3</v>
      </c>
      <c r="CB11" s="247"/>
      <c r="CC11" s="247"/>
      <c r="CD11" s="247"/>
      <c r="CE11" s="248">
        <f t="shared" ref="CE11:CE20" si="17">BU11+BW11+BY11+CA11+CC11</f>
        <v>3</v>
      </c>
      <c r="CF11" s="248">
        <f t="shared" ref="CF11:CF20" si="18">BV11+BX11+BZ11+CB11+CD11</f>
        <v>0</v>
      </c>
      <c r="CG11" s="248">
        <f t="shared" si="5"/>
        <v>3</v>
      </c>
      <c r="CH11" s="326" t="s">
        <v>107</v>
      </c>
      <c r="CI11" s="268">
        <v>4</v>
      </c>
      <c r="CJ11" s="268">
        <v>0</v>
      </c>
      <c r="CK11" s="268">
        <v>3</v>
      </c>
      <c r="CL11" s="268">
        <v>0</v>
      </c>
      <c r="CM11" s="268">
        <v>7</v>
      </c>
      <c r="CN11" s="268">
        <v>2</v>
      </c>
      <c r="CO11" s="268">
        <v>9</v>
      </c>
      <c r="CP11" s="268">
        <v>1</v>
      </c>
      <c r="CQ11" s="268">
        <v>0</v>
      </c>
      <c r="CR11" s="268">
        <v>0</v>
      </c>
      <c r="CS11" s="248">
        <f t="shared" ref="CS11:CS20" si="19">CI11+CK11+CM11+CO11+CQ11</f>
        <v>23</v>
      </c>
      <c r="CT11" s="248">
        <f t="shared" ref="CT11:CT20" si="20">CJ11+CL11+CN11+CP11+CR11</f>
        <v>3</v>
      </c>
      <c r="CU11" s="248">
        <f t="shared" si="6"/>
        <v>26</v>
      </c>
    </row>
    <row r="12" spans="1:99" s="12" customFormat="1" ht="22.5" customHeight="1" thickBot="1" x14ac:dyDescent="0.25">
      <c r="A12" s="324" t="s">
        <v>716</v>
      </c>
      <c r="B12" s="268">
        <v>39</v>
      </c>
      <c r="C12" s="268">
        <v>8</v>
      </c>
      <c r="D12" s="268">
        <v>36</v>
      </c>
      <c r="E12" s="268">
        <v>5</v>
      </c>
      <c r="F12" s="268">
        <v>13</v>
      </c>
      <c r="G12" s="268">
        <v>9</v>
      </c>
      <c r="H12" s="268">
        <v>17</v>
      </c>
      <c r="I12" s="268">
        <v>3</v>
      </c>
      <c r="J12" s="268">
        <v>14</v>
      </c>
      <c r="K12" s="268">
        <v>23</v>
      </c>
      <c r="L12" s="278">
        <f t="shared" si="7"/>
        <v>119</v>
      </c>
      <c r="M12" s="278">
        <f t="shared" si="8"/>
        <v>48</v>
      </c>
      <c r="N12" s="278">
        <f t="shared" si="0"/>
        <v>167</v>
      </c>
      <c r="O12" s="353" t="s">
        <v>97</v>
      </c>
      <c r="P12" s="324" t="s">
        <v>716</v>
      </c>
      <c r="Q12" s="249"/>
      <c r="R12" s="249"/>
      <c r="S12" s="249">
        <v>1</v>
      </c>
      <c r="T12" s="249"/>
      <c r="U12" s="249">
        <v>4</v>
      </c>
      <c r="V12" s="249">
        <v>7</v>
      </c>
      <c r="W12" s="249">
        <v>2</v>
      </c>
      <c r="X12" s="249">
        <v>1</v>
      </c>
      <c r="Y12" s="249"/>
      <c r="Z12" s="249"/>
      <c r="AA12" s="278">
        <f t="shared" si="9"/>
        <v>7</v>
      </c>
      <c r="AB12" s="278">
        <f t="shared" si="10"/>
        <v>8</v>
      </c>
      <c r="AC12" s="278">
        <f t="shared" si="1"/>
        <v>15</v>
      </c>
      <c r="AD12" s="324" t="s">
        <v>716</v>
      </c>
      <c r="AE12" s="249"/>
      <c r="AF12" s="249"/>
      <c r="AG12" s="249"/>
      <c r="AH12" s="249"/>
      <c r="AI12" s="249"/>
      <c r="AJ12" s="249"/>
      <c r="AK12" s="249"/>
      <c r="AL12" s="249"/>
      <c r="AM12" s="249"/>
      <c r="AN12" s="249"/>
      <c r="AO12" s="278">
        <f t="shared" si="11"/>
        <v>0</v>
      </c>
      <c r="AP12" s="278">
        <f t="shared" si="12"/>
        <v>0</v>
      </c>
      <c r="AQ12" s="278">
        <f t="shared" si="2"/>
        <v>0</v>
      </c>
      <c r="AR12" s="324" t="s">
        <v>716</v>
      </c>
      <c r="AS12" s="249"/>
      <c r="AT12" s="249"/>
      <c r="AU12" s="249"/>
      <c r="AV12" s="249"/>
      <c r="AW12" s="249"/>
      <c r="AX12" s="249"/>
      <c r="AY12" s="249"/>
      <c r="AZ12" s="249"/>
      <c r="BA12" s="249"/>
      <c r="BB12" s="249"/>
      <c r="BC12" s="278">
        <f t="shared" si="13"/>
        <v>0</v>
      </c>
      <c r="BD12" s="278">
        <f t="shared" si="14"/>
        <v>0</v>
      </c>
      <c r="BE12" s="278">
        <f t="shared" si="3"/>
        <v>0</v>
      </c>
      <c r="BF12" s="324" t="s">
        <v>716</v>
      </c>
      <c r="BG12" s="249"/>
      <c r="BH12" s="249"/>
      <c r="BI12" s="249"/>
      <c r="BJ12" s="249"/>
      <c r="BK12" s="249">
        <v>1</v>
      </c>
      <c r="BL12" s="249"/>
      <c r="BM12" s="249">
        <v>3</v>
      </c>
      <c r="BN12" s="249"/>
      <c r="BO12" s="249"/>
      <c r="BP12" s="249"/>
      <c r="BQ12" s="278">
        <f t="shared" si="15"/>
        <v>4</v>
      </c>
      <c r="BR12" s="278">
        <f t="shared" si="16"/>
        <v>0</v>
      </c>
      <c r="BS12" s="278">
        <f t="shared" si="4"/>
        <v>4</v>
      </c>
      <c r="BT12" s="324" t="s">
        <v>716</v>
      </c>
      <c r="BU12" s="249"/>
      <c r="BV12" s="249"/>
      <c r="BW12" s="249"/>
      <c r="BX12" s="249"/>
      <c r="BY12" s="249">
        <v>1</v>
      </c>
      <c r="BZ12" s="249"/>
      <c r="CA12" s="249">
        <v>4</v>
      </c>
      <c r="CB12" s="249">
        <v>1</v>
      </c>
      <c r="CC12" s="249"/>
      <c r="CD12" s="249"/>
      <c r="CE12" s="278">
        <f t="shared" si="17"/>
        <v>5</v>
      </c>
      <c r="CF12" s="278">
        <f t="shared" si="18"/>
        <v>1</v>
      </c>
      <c r="CG12" s="278">
        <f t="shared" si="5"/>
        <v>6</v>
      </c>
      <c r="CH12" s="324" t="s">
        <v>716</v>
      </c>
      <c r="CI12" s="268">
        <v>32</v>
      </c>
      <c r="CJ12" s="268">
        <v>3</v>
      </c>
      <c r="CK12" s="268">
        <v>23</v>
      </c>
      <c r="CL12" s="268">
        <v>8</v>
      </c>
      <c r="CM12" s="268">
        <v>15</v>
      </c>
      <c r="CN12" s="268">
        <v>12</v>
      </c>
      <c r="CO12" s="268">
        <v>22</v>
      </c>
      <c r="CP12" s="268">
        <v>7</v>
      </c>
      <c r="CQ12" s="268">
        <v>7</v>
      </c>
      <c r="CR12" s="268">
        <v>19</v>
      </c>
      <c r="CS12" s="278">
        <f t="shared" si="19"/>
        <v>99</v>
      </c>
      <c r="CT12" s="278">
        <f t="shared" si="20"/>
        <v>49</v>
      </c>
      <c r="CU12" s="278">
        <f t="shared" si="6"/>
        <v>148</v>
      </c>
    </row>
    <row r="13" spans="1:99" s="12" customFormat="1" ht="22.5" customHeight="1" thickBot="1" x14ac:dyDescent="0.25">
      <c r="A13" s="326" t="s">
        <v>109</v>
      </c>
      <c r="B13" s="300">
        <v>2</v>
      </c>
      <c r="C13" s="300">
        <v>0</v>
      </c>
      <c r="D13" s="300">
        <v>1</v>
      </c>
      <c r="E13" s="300">
        <v>1</v>
      </c>
      <c r="F13" s="300">
        <v>2</v>
      </c>
      <c r="G13" s="300">
        <v>1</v>
      </c>
      <c r="H13" s="300">
        <v>3</v>
      </c>
      <c r="I13" s="300">
        <v>2</v>
      </c>
      <c r="J13" s="300">
        <v>6</v>
      </c>
      <c r="K13" s="300">
        <v>10</v>
      </c>
      <c r="L13" s="248">
        <f t="shared" si="7"/>
        <v>14</v>
      </c>
      <c r="M13" s="248">
        <f t="shared" si="8"/>
        <v>14</v>
      </c>
      <c r="N13" s="248">
        <f t="shared" si="0"/>
        <v>28</v>
      </c>
      <c r="O13" s="364" t="s">
        <v>110</v>
      </c>
      <c r="P13" s="326" t="s">
        <v>109</v>
      </c>
      <c r="Q13" s="247"/>
      <c r="R13" s="247"/>
      <c r="S13" s="247">
        <v>1</v>
      </c>
      <c r="T13" s="247"/>
      <c r="U13" s="247"/>
      <c r="V13" s="247">
        <v>1</v>
      </c>
      <c r="W13" s="247"/>
      <c r="X13" s="247"/>
      <c r="Y13" s="247"/>
      <c r="Z13" s="247"/>
      <c r="AA13" s="248">
        <f t="shared" si="9"/>
        <v>1</v>
      </c>
      <c r="AB13" s="248">
        <f t="shared" si="10"/>
        <v>1</v>
      </c>
      <c r="AC13" s="248">
        <f t="shared" si="1"/>
        <v>2</v>
      </c>
      <c r="AD13" s="326" t="s">
        <v>109</v>
      </c>
      <c r="AE13" s="247"/>
      <c r="AF13" s="247"/>
      <c r="AG13" s="247"/>
      <c r="AH13" s="247"/>
      <c r="AI13" s="247"/>
      <c r="AJ13" s="247"/>
      <c r="AK13" s="247"/>
      <c r="AL13" s="247"/>
      <c r="AM13" s="247"/>
      <c r="AN13" s="247"/>
      <c r="AO13" s="248">
        <f t="shared" si="11"/>
        <v>0</v>
      </c>
      <c r="AP13" s="248">
        <f t="shared" si="12"/>
        <v>0</v>
      </c>
      <c r="AQ13" s="248">
        <f t="shared" si="2"/>
        <v>0</v>
      </c>
      <c r="AR13" s="326" t="s">
        <v>109</v>
      </c>
      <c r="AS13" s="247"/>
      <c r="AT13" s="247"/>
      <c r="AU13" s="247"/>
      <c r="AV13" s="247"/>
      <c r="AW13" s="247"/>
      <c r="AX13" s="247"/>
      <c r="AY13" s="247"/>
      <c r="AZ13" s="247"/>
      <c r="BA13" s="247"/>
      <c r="BB13" s="247"/>
      <c r="BC13" s="248">
        <f t="shared" si="13"/>
        <v>0</v>
      </c>
      <c r="BD13" s="248">
        <f t="shared" si="14"/>
        <v>0</v>
      </c>
      <c r="BE13" s="248">
        <f t="shared" si="3"/>
        <v>0</v>
      </c>
      <c r="BF13" s="326" t="s">
        <v>109</v>
      </c>
      <c r="BG13" s="247"/>
      <c r="BH13" s="247"/>
      <c r="BI13" s="247"/>
      <c r="BJ13" s="247"/>
      <c r="BK13" s="247"/>
      <c r="BL13" s="247"/>
      <c r="BM13" s="247"/>
      <c r="BN13" s="247"/>
      <c r="BO13" s="247"/>
      <c r="BP13" s="247"/>
      <c r="BQ13" s="248">
        <f t="shared" si="15"/>
        <v>0</v>
      </c>
      <c r="BR13" s="248">
        <f t="shared" si="16"/>
        <v>0</v>
      </c>
      <c r="BS13" s="248">
        <f t="shared" si="4"/>
        <v>0</v>
      </c>
      <c r="BT13" s="326" t="s">
        <v>109</v>
      </c>
      <c r="BU13" s="247"/>
      <c r="BV13" s="247"/>
      <c r="BW13" s="247"/>
      <c r="BX13" s="247"/>
      <c r="BY13" s="247"/>
      <c r="BZ13" s="247"/>
      <c r="CA13" s="247"/>
      <c r="CB13" s="247"/>
      <c r="CC13" s="247"/>
      <c r="CD13" s="247"/>
      <c r="CE13" s="248">
        <f t="shared" si="17"/>
        <v>0</v>
      </c>
      <c r="CF13" s="248">
        <f t="shared" si="18"/>
        <v>0</v>
      </c>
      <c r="CG13" s="248">
        <f t="shared" si="5"/>
        <v>0</v>
      </c>
      <c r="CH13" s="326" t="s">
        <v>109</v>
      </c>
      <c r="CI13" s="268">
        <v>1</v>
      </c>
      <c r="CJ13" s="268">
        <v>0</v>
      </c>
      <c r="CK13" s="268">
        <v>3</v>
      </c>
      <c r="CL13" s="268">
        <v>0</v>
      </c>
      <c r="CM13" s="268">
        <v>3</v>
      </c>
      <c r="CN13" s="268">
        <v>3</v>
      </c>
      <c r="CO13" s="268">
        <v>2</v>
      </c>
      <c r="CP13" s="268">
        <v>2</v>
      </c>
      <c r="CQ13" s="268">
        <v>6</v>
      </c>
      <c r="CR13" s="268">
        <v>8</v>
      </c>
      <c r="CS13" s="248">
        <f t="shared" si="19"/>
        <v>15</v>
      </c>
      <c r="CT13" s="248">
        <f t="shared" si="20"/>
        <v>13</v>
      </c>
      <c r="CU13" s="248">
        <f t="shared" si="6"/>
        <v>28</v>
      </c>
    </row>
    <row r="14" spans="1:99" s="12" customFormat="1" ht="22.5" customHeight="1" thickBot="1" x14ac:dyDescent="0.25">
      <c r="A14" s="324" t="s">
        <v>98</v>
      </c>
      <c r="B14" s="268">
        <v>2</v>
      </c>
      <c r="C14" s="268">
        <v>0</v>
      </c>
      <c r="D14" s="268">
        <v>4</v>
      </c>
      <c r="E14" s="268">
        <v>1</v>
      </c>
      <c r="F14" s="268">
        <v>4</v>
      </c>
      <c r="G14" s="268">
        <v>2</v>
      </c>
      <c r="H14" s="268">
        <v>5</v>
      </c>
      <c r="I14" s="268">
        <v>3</v>
      </c>
      <c r="J14" s="268">
        <v>5</v>
      </c>
      <c r="K14" s="268">
        <v>3</v>
      </c>
      <c r="L14" s="278">
        <f t="shared" si="7"/>
        <v>20</v>
      </c>
      <c r="M14" s="278">
        <f t="shared" si="8"/>
        <v>9</v>
      </c>
      <c r="N14" s="278">
        <f t="shared" si="0"/>
        <v>29</v>
      </c>
      <c r="O14" s="353" t="s">
        <v>99</v>
      </c>
      <c r="P14" s="324" t="s">
        <v>98</v>
      </c>
      <c r="Q14" s="249"/>
      <c r="R14" s="249"/>
      <c r="S14" s="249"/>
      <c r="T14" s="249"/>
      <c r="U14" s="249">
        <v>1</v>
      </c>
      <c r="V14" s="249">
        <v>1</v>
      </c>
      <c r="W14" s="249">
        <v>2</v>
      </c>
      <c r="X14" s="249">
        <v>1</v>
      </c>
      <c r="Y14" s="249"/>
      <c r="Z14" s="249"/>
      <c r="AA14" s="278">
        <f t="shared" si="9"/>
        <v>3</v>
      </c>
      <c r="AB14" s="278">
        <f t="shared" si="10"/>
        <v>2</v>
      </c>
      <c r="AC14" s="278">
        <f t="shared" si="1"/>
        <v>5</v>
      </c>
      <c r="AD14" s="324" t="s">
        <v>98</v>
      </c>
      <c r="AE14" s="249"/>
      <c r="AF14" s="249"/>
      <c r="AG14" s="249"/>
      <c r="AH14" s="249"/>
      <c r="AI14" s="249"/>
      <c r="AJ14" s="249"/>
      <c r="AK14" s="249"/>
      <c r="AL14" s="249"/>
      <c r="AM14" s="249"/>
      <c r="AN14" s="249"/>
      <c r="AO14" s="278">
        <f t="shared" si="11"/>
        <v>0</v>
      </c>
      <c r="AP14" s="278">
        <f t="shared" si="12"/>
        <v>0</v>
      </c>
      <c r="AQ14" s="278">
        <f t="shared" si="2"/>
        <v>0</v>
      </c>
      <c r="AR14" s="324" t="s">
        <v>98</v>
      </c>
      <c r="AS14" s="249"/>
      <c r="AT14" s="249"/>
      <c r="AU14" s="249"/>
      <c r="AV14" s="249"/>
      <c r="AW14" s="249"/>
      <c r="AX14" s="249"/>
      <c r="AY14" s="249"/>
      <c r="AZ14" s="249"/>
      <c r="BA14" s="249"/>
      <c r="BB14" s="249"/>
      <c r="BC14" s="278">
        <f t="shared" si="13"/>
        <v>0</v>
      </c>
      <c r="BD14" s="278">
        <f t="shared" si="14"/>
        <v>0</v>
      </c>
      <c r="BE14" s="278">
        <f t="shared" si="3"/>
        <v>0</v>
      </c>
      <c r="BF14" s="324" t="s">
        <v>98</v>
      </c>
      <c r="BG14" s="249"/>
      <c r="BH14" s="249"/>
      <c r="BI14" s="249"/>
      <c r="BJ14" s="249"/>
      <c r="BK14" s="249"/>
      <c r="BL14" s="249"/>
      <c r="BM14" s="249"/>
      <c r="BN14" s="249"/>
      <c r="BO14" s="249"/>
      <c r="BP14" s="249"/>
      <c r="BQ14" s="278">
        <f t="shared" si="15"/>
        <v>0</v>
      </c>
      <c r="BR14" s="278">
        <f t="shared" si="16"/>
        <v>0</v>
      </c>
      <c r="BS14" s="278">
        <f t="shared" si="4"/>
        <v>0</v>
      </c>
      <c r="BT14" s="324" t="s">
        <v>98</v>
      </c>
      <c r="BU14" s="249"/>
      <c r="BV14" s="249"/>
      <c r="BW14" s="249"/>
      <c r="BX14" s="249"/>
      <c r="BY14" s="249"/>
      <c r="BZ14" s="249"/>
      <c r="CA14" s="249"/>
      <c r="CB14" s="249">
        <v>5</v>
      </c>
      <c r="CC14" s="249"/>
      <c r="CD14" s="249"/>
      <c r="CE14" s="278">
        <f t="shared" si="17"/>
        <v>0</v>
      </c>
      <c r="CF14" s="278">
        <f t="shared" si="18"/>
        <v>5</v>
      </c>
      <c r="CG14" s="278">
        <f t="shared" si="5"/>
        <v>5</v>
      </c>
      <c r="CH14" s="324" t="s">
        <v>98</v>
      </c>
      <c r="CI14" s="268">
        <v>1</v>
      </c>
      <c r="CJ14" s="268">
        <v>0</v>
      </c>
      <c r="CK14" s="268">
        <v>4</v>
      </c>
      <c r="CL14" s="268">
        <v>0</v>
      </c>
      <c r="CM14" s="268">
        <v>5</v>
      </c>
      <c r="CN14" s="268">
        <v>3</v>
      </c>
      <c r="CO14" s="268">
        <v>5</v>
      </c>
      <c r="CP14" s="268">
        <v>7</v>
      </c>
      <c r="CQ14" s="268">
        <v>4</v>
      </c>
      <c r="CR14" s="268">
        <v>2</v>
      </c>
      <c r="CS14" s="278">
        <f t="shared" si="19"/>
        <v>19</v>
      </c>
      <c r="CT14" s="278">
        <f t="shared" si="20"/>
        <v>12</v>
      </c>
      <c r="CU14" s="278">
        <f t="shared" si="6"/>
        <v>31</v>
      </c>
    </row>
    <row r="15" spans="1:99" s="12" customFormat="1" ht="22.5" customHeight="1" thickBot="1" x14ac:dyDescent="0.25">
      <c r="A15" s="326" t="s">
        <v>94</v>
      </c>
      <c r="B15" s="300">
        <v>29</v>
      </c>
      <c r="C15" s="300">
        <v>1</v>
      </c>
      <c r="D15" s="300">
        <v>32</v>
      </c>
      <c r="E15" s="300">
        <v>4</v>
      </c>
      <c r="F15" s="300">
        <v>17</v>
      </c>
      <c r="G15" s="300">
        <v>5</v>
      </c>
      <c r="H15" s="300">
        <v>17</v>
      </c>
      <c r="I15" s="300">
        <v>7</v>
      </c>
      <c r="J15" s="300">
        <v>12</v>
      </c>
      <c r="K15" s="300">
        <v>9</v>
      </c>
      <c r="L15" s="248">
        <f t="shared" si="7"/>
        <v>107</v>
      </c>
      <c r="M15" s="248">
        <f t="shared" si="8"/>
        <v>26</v>
      </c>
      <c r="N15" s="248">
        <f t="shared" si="0"/>
        <v>133</v>
      </c>
      <c r="O15" s="364" t="s">
        <v>95</v>
      </c>
      <c r="P15" s="326" t="s">
        <v>94</v>
      </c>
      <c r="Q15" s="247"/>
      <c r="R15" s="247"/>
      <c r="S15" s="247">
        <v>1</v>
      </c>
      <c r="T15" s="247"/>
      <c r="U15" s="247">
        <v>4</v>
      </c>
      <c r="V15" s="247">
        <v>2</v>
      </c>
      <c r="W15" s="247">
        <v>1</v>
      </c>
      <c r="X15" s="247"/>
      <c r="Y15" s="247"/>
      <c r="Z15" s="247"/>
      <c r="AA15" s="248">
        <f t="shared" si="9"/>
        <v>6</v>
      </c>
      <c r="AB15" s="248">
        <f t="shared" si="10"/>
        <v>2</v>
      </c>
      <c r="AC15" s="248">
        <f t="shared" si="1"/>
        <v>8</v>
      </c>
      <c r="AD15" s="326" t="s">
        <v>94</v>
      </c>
      <c r="AE15" s="247"/>
      <c r="AF15" s="247"/>
      <c r="AG15" s="247"/>
      <c r="AH15" s="247"/>
      <c r="AI15" s="247"/>
      <c r="AJ15" s="247"/>
      <c r="AK15" s="247"/>
      <c r="AL15" s="247"/>
      <c r="AM15" s="247"/>
      <c r="AN15" s="247"/>
      <c r="AO15" s="248">
        <f t="shared" si="11"/>
        <v>0</v>
      </c>
      <c r="AP15" s="248">
        <f t="shared" si="12"/>
        <v>0</v>
      </c>
      <c r="AQ15" s="248">
        <f t="shared" si="2"/>
        <v>0</v>
      </c>
      <c r="AR15" s="326" t="s">
        <v>94</v>
      </c>
      <c r="AS15" s="247"/>
      <c r="AT15" s="247"/>
      <c r="AU15" s="247"/>
      <c r="AV15" s="247"/>
      <c r="AW15" s="247"/>
      <c r="AX15" s="247"/>
      <c r="AY15" s="247"/>
      <c r="AZ15" s="247"/>
      <c r="BA15" s="247"/>
      <c r="BB15" s="247"/>
      <c r="BC15" s="248">
        <f t="shared" si="13"/>
        <v>0</v>
      </c>
      <c r="BD15" s="248">
        <f t="shared" si="14"/>
        <v>0</v>
      </c>
      <c r="BE15" s="248">
        <f t="shared" si="3"/>
        <v>0</v>
      </c>
      <c r="BF15" s="326" t="s">
        <v>94</v>
      </c>
      <c r="BG15" s="247"/>
      <c r="BH15" s="247"/>
      <c r="BI15" s="247"/>
      <c r="BJ15" s="247"/>
      <c r="BK15" s="247"/>
      <c r="BL15" s="247"/>
      <c r="BM15" s="247"/>
      <c r="BN15" s="247"/>
      <c r="BO15" s="247"/>
      <c r="BP15" s="247"/>
      <c r="BQ15" s="248">
        <f t="shared" si="15"/>
        <v>0</v>
      </c>
      <c r="BR15" s="248">
        <f t="shared" si="16"/>
        <v>0</v>
      </c>
      <c r="BS15" s="248">
        <f t="shared" si="4"/>
        <v>0</v>
      </c>
      <c r="BT15" s="326" t="s">
        <v>94</v>
      </c>
      <c r="BU15" s="247"/>
      <c r="BV15" s="247"/>
      <c r="BW15" s="247"/>
      <c r="BX15" s="247"/>
      <c r="BY15" s="247"/>
      <c r="BZ15" s="247"/>
      <c r="CA15" s="247">
        <v>1</v>
      </c>
      <c r="CB15" s="247">
        <v>4</v>
      </c>
      <c r="CC15" s="247"/>
      <c r="CD15" s="247"/>
      <c r="CE15" s="248">
        <f t="shared" si="17"/>
        <v>1</v>
      </c>
      <c r="CF15" s="248">
        <f t="shared" si="18"/>
        <v>4</v>
      </c>
      <c r="CG15" s="248">
        <f t="shared" si="5"/>
        <v>5</v>
      </c>
      <c r="CH15" s="326" t="s">
        <v>94</v>
      </c>
      <c r="CI15" s="268">
        <v>25</v>
      </c>
      <c r="CJ15" s="268">
        <v>1</v>
      </c>
      <c r="CK15" s="268">
        <v>32</v>
      </c>
      <c r="CL15" s="268">
        <v>3</v>
      </c>
      <c r="CM15" s="268">
        <v>26</v>
      </c>
      <c r="CN15" s="268">
        <v>3</v>
      </c>
      <c r="CO15" s="268">
        <v>18</v>
      </c>
      <c r="CP15" s="268">
        <v>11</v>
      </c>
      <c r="CQ15" s="268">
        <v>11</v>
      </c>
      <c r="CR15" s="268">
        <v>8</v>
      </c>
      <c r="CS15" s="248">
        <f t="shared" si="19"/>
        <v>112</v>
      </c>
      <c r="CT15" s="248">
        <f t="shared" si="20"/>
        <v>26</v>
      </c>
      <c r="CU15" s="248">
        <f t="shared" si="6"/>
        <v>138</v>
      </c>
    </row>
    <row r="16" spans="1:99" s="12" customFormat="1" ht="22.5" customHeight="1" thickBot="1" x14ac:dyDescent="0.25">
      <c r="A16" s="324" t="s">
        <v>111</v>
      </c>
      <c r="B16" s="268">
        <v>3</v>
      </c>
      <c r="C16" s="268">
        <v>1</v>
      </c>
      <c r="D16" s="268">
        <v>6</v>
      </c>
      <c r="E16" s="268">
        <v>1</v>
      </c>
      <c r="F16" s="268">
        <v>5</v>
      </c>
      <c r="G16" s="268">
        <v>1</v>
      </c>
      <c r="H16" s="268">
        <v>5</v>
      </c>
      <c r="I16" s="268">
        <v>6</v>
      </c>
      <c r="J16" s="268">
        <v>6</v>
      </c>
      <c r="K16" s="268">
        <v>5</v>
      </c>
      <c r="L16" s="278">
        <f t="shared" si="7"/>
        <v>25</v>
      </c>
      <c r="M16" s="278">
        <f t="shared" si="8"/>
        <v>14</v>
      </c>
      <c r="N16" s="278">
        <f t="shared" si="0"/>
        <v>39</v>
      </c>
      <c r="O16" s="353" t="s">
        <v>112</v>
      </c>
      <c r="P16" s="324" t="s">
        <v>111</v>
      </c>
      <c r="Q16" s="249"/>
      <c r="R16" s="249"/>
      <c r="S16" s="249"/>
      <c r="T16" s="249"/>
      <c r="U16" s="249">
        <v>3</v>
      </c>
      <c r="V16" s="249">
        <v>1</v>
      </c>
      <c r="W16" s="249"/>
      <c r="X16" s="249">
        <v>1</v>
      </c>
      <c r="Y16" s="249"/>
      <c r="Z16" s="249">
        <v>1</v>
      </c>
      <c r="AA16" s="278">
        <f t="shared" si="9"/>
        <v>3</v>
      </c>
      <c r="AB16" s="278">
        <f t="shared" si="10"/>
        <v>3</v>
      </c>
      <c r="AC16" s="278">
        <f t="shared" si="1"/>
        <v>6</v>
      </c>
      <c r="AD16" s="324" t="s">
        <v>111</v>
      </c>
      <c r="AE16" s="249"/>
      <c r="AF16" s="249"/>
      <c r="AG16" s="249"/>
      <c r="AH16" s="249"/>
      <c r="AI16" s="249"/>
      <c r="AJ16" s="249"/>
      <c r="AK16" s="249"/>
      <c r="AL16" s="249"/>
      <c r="AM16" s="249"/>
      <c r="AN16" s="249"/>
      <c r="AO16" s="278">
        <f t="shared" si="11"/>
        <v>0</v>
      </c>
      <c r="AP16" s="278">
        <f t="shared" si="12"/>
        <v>0</v>
      </c>
      <c r="AQ16" s="278">
        <f t="shared" si="2"/>
        <v>0</v>
      </c>
      <c r="AR16" s="324" t="s">
        <v>111</v>
      </c>
      <c r="AS16" s="249"/>
      <c r="AT16" s="249"/>
      <c r="AU16" s="249"/>
      <c r="AV16" s="249"/>
      <c r="AW16" s="249"/>
      <c r="AX16" s="249"/>
      <c r="AY16" s="249"/>
      <c r="AZ16" s="249"/>
      <c r="BA16" s="249"/>
      <c r="BB16" s="249"/>
      <c r="BC16" s="278">
        <f t="shared" si="13"/>
        <v>0</v>
      </c>
      <c r="BD16" s="278">
        <f t="shared" si="14"/>
        <v>0</v>
      </c>
      <c r="BE16" s="278">
        <f t="shared" si="3"/>
        <v>0</v>
      </c>
      <c r="BF16" s="324" t="s">
        <v>111</v>
      </c>
      <c r="BG16" s="249"/>
      <c r="BH16" s="249"/>
      <c r="BI16" s="249"/>
      <c r="BJ16" s="249"/>
      <c r="BK16" s="249"/>
      <c r="BL16" s="249"/>
      <c r="BM16" s="249"/>
      <c r="BN16" s="249"/>
      <c r="BO16" s="249"/>
      <c r="BP16" s="249"/>
      <c r="BQ16" s="278">
        <f t="shared" si="15"/>
        <v>0</v>
      </c>
      <c r="BR16" s="278">
        <f t="shared" si="16"/>
        <v>0</v>
      </c>
      <c r="BS16" s="278">
        <f t="shared" si="4"/>
        <v>0</v>
      </c>
      <c r="BT16" s="324" t="s">
        <v>111</v>
      </c>
      <c r="BU16" s="249"/>
      <c r="BV16" s="249"/>
      <c r="BW16" s="249"/>
      <c r="BX16" s="249"/>
      <c r="BY16" s="249"/>
      <c r="BZ16" s="249"/>
      <c r="CA16" s="249"/>
      <c r="CB16" s="249"/>
      <c r="CC16" s="249"/>
      <c r="CD16" s="249"/>
      <c r="CE16" s="278">
        <f t="shared" si="17"/>
        <v>0</v>
      </c>
      <c r="CF16" s="278">
        <f t="shared" si="18"/>
        <v>0</v>
      </c>
      <c r="CG16" s="278">
        <f t="shared" si="5"/>
        <v>0</v>
      </c>
      <c r="CH16" s="324" t="s">
        <v>111</v>
      </c>
      <c r="CI16" s="268">
        <v>2</v>
      </c>
      <c r="CJ16" s="268">
        <v>0</v>
      </c>
      <c r="CK16" s="268">
        <v>6</v>
      </c>
      <c r="CL16" s="268">
        <v>2</v>
      </c>
      <c r="CM16" s="268">
        <v>5</v>
      </c>
      <c r="CN16" s="268">
        <v>1</v>
      </c>
      <c r="CO16" s="268">
        <v>5</v>
      </c>
      <c r="CP16" s="268">
        <v>4</v>
      </c>
      <c r="CQ16" s="268">
        <v>7</v>
      </c>
      <c r="CR16" s="268">
        <v>5</v>
      </c>
      <c r="CS16" s="278">
        <f t="shared" si="19"/>
        <v>25</v>
      </c>
      <c r="CT16" s="278">
        <f t="shared" si="20"/>
        <v>12</v>
      </c>
      <c r="CU16" s="278">
        <f t="shared" si="6"/>
        <v>37</v>
      </c>
    </row>
    <row r="17" spans="1:99" s="12" customFormat="1" ht="22.5" customHeight="1" thickBot="1" x14ac:dyDescent="0.25">
      <c r="A17" s="326" t="s">
        <v>113</v>
      </c>
      <c r="B17" s="300">
        <v>20</v>
      </c>
      <c r="C17" s="300">
        <v>2</v>
      </c>
      <c r="D17" s="300">
        <v>16</v>
      </c>
      <c r="E17" s="300">
        <v>1</v>
      </c>
      <c r="F17" s="300">
        <v>15</v>
      </c>
      <c r="G17" s="300">
        <v>7</v>
      </c>
      <c r="H17" s="300">
        <v>29</v>
      </c>
      <c r="I17" s="300">
        <v>10</v>
      </c>
      <c r="J17" s="300">
        <v>9</v>
      </c>
      <c r="K17" s="300">
        <v>7</v>
      </c>
      <c r="L17" s="248">
        <f t="shared" si="7"/>
        <v>89</v>
      </c>
      <c r="M17" s="248">
        <f t="shared" si="8"/>
        <v>27</v>
      </c>
      <c r="N17" s="248">
        <f t="shared" si="0"/>
        <v>116</v>
      </c>
      <c r="O17" s="364" t="s">
        <v>1300</v>
      </c>
      <c r="P17" s="326" t="s">
        <v>113</v>
      </c>
      <c r="Q17" s="247"/>
      <c r="R17" s="247"/>
      <c r="S17" s="247"/>
      <c r="T17" s="247"/>
      <c r="U17" s="247">
        <v>3</v>
      </c>
      <c r="V17" s="247"/>
      <c r="W17" s="247">
        <v>3</v>
      </c>
      <c r="X17" s="247">
        <v>1</v>
      </c>
      <c r="Y17" s="247"/>
      <c r="Z17" s="247"/>
      <c r="AA17" s="248">
        <f t="shared" si="9"/>
        <v>6</v>
      </c>
      <c r="AB17" s="248">
        <f t="shared" si="10"/>
        <v>1</v>
      </c>
      <c r="AC17" s="248">
        <f t="shared" si="1"/>
        <v>7</v>
      </c>
      <c r="AD17" s="326" t="s">
        <v>113</v>
      </c>
      <c r="AE17" s="247"/>
      <c r="AF17" s="247"/>
      <c r="AG17" s="247"/>
      <c r="AH17" s="247"/>
      <c r="AI17" s="247"/>
      <c r="AJ17" s="247"/>
      <c r="AK17" s="247">
        <v>1</v>
      </c>
      <c r="AL17" s="247">
        <v>2</v>
      </c>
      <c r="AM17" s="247"/>
      <c r="AN17" s="247"/>
      <c r="AO17" s="248">
        <f t="shared" si="11"/>
        <v>1</v>
      </c>
      <c r="AP17" s="248">
        <f t="shared" si="12"/>
        <v>2</v>
      </c>
      <c r="AQ17" s="248">
        <f t="shared" si="2"/>
        <v>3</v>
      </c>
      <c r="AR17" s="326" t="s">
        <v>113</v>
      </c>
      <c r="AS17" s="247">
        <v>1</v>
      </c>
      <c r="AT17" s="247"/>
      <c r="AU17" s="247"/>
      <c r="AV17" s="247"/>
      <c r="AW17" s="247"/>
      <c r="AX17" s="247"/>
      <c r="AY17" s="247">
        <v>8</v>
      </c>
      <c r="AZ17" s="247"/>
      <c r="BA17" s="247">
        <v>1</v>
      </c>
      <c r="BB17" s="247"/>
      <c r="BC17" s="248">
        <f t="shared" si="13"/>
        <v>10</v>
      </c>
      <c r="BD17" s="248">
        <f t="shared" si="14"/>
        <v>0</v>
      </c>
      <c r="BE17" s="248">
        <f t="shared" si="3"/>
        <v>10</v>
      </c>
      <c r="BF17" s="326" t="s">
        <v>113</v>
      </c>
      <c r="BG17" s="247">
        <v>5</v>
      </c>
      <c r="BH17" s="247"/>
      <c r="BI17" s="247"/>
      <c r="BJ17" s="247"/>
      <c r="BK17" s="247"/>
      <c r="BL17" s="247"/>
      <c r="BM17" s="247">
        <v>3</v>
      </c>
      <c r="BN17" s="247">
        <v>1</v>
      </c>
      <c r="BO17" s="247"/>
      <c r="BP17" s="247"/>
      <c r="BQ17" s="248">
        <f t="shared" si="15"/>
        <v>8</v>
      </c>
      <c r="BR17" s="248">
        <f t="shared" si="16"/>
        <v>1</v>
      </c>
      <c r="BS17" s="248">
        <f t="shared" si="4"/>
        <v>9</v>
      </c>
      <c r="BT17" s="326" t="s">
        <v>113</v>
      </c>
      <c r="BU17" s="247"/>
      <c r="BV17" s="247"/>
      <c r="BW17" s="247"/>
      <c r="BX17" s="247"/>
      <c r="BY17" s="247">
        <v>1</v>
      </c>
      <c r="BZ17" s="247"/>
      <c r="CA17" s="247">
        <v>3</v>
      </c>
      <c r="CB17" s="247">
        <v>5</v>
      </c>
      <c r="CC17" s="247">
        <v>1</v>
      </c>
      <c r="CD17" s="247"/>
      <c r="CE17" s="248">
        <f t="shared" si="17"/>
        <v>5</v>
      </c>
      <c r="CF17" s="248">
        <f t="shared" si="18"/>
        <v>5</v>
      </c>
      <c r="CG17" s="248">
        <f t="shared" si="5"/>
        <v>10</v>
      </c>
      <c r="CH17" s="326" t="s">
        <v>113</v>
      </c>
      <c r="CI17" s="268">
        <v>18</v>
      </c>
      <c r="CJ17" s="268">
        <v>4</v>
      </c>
      <c r="CK17" s="268">
        <v>12</v>
      </c>
      <c r="CL17" s="268">
        <v>1</v>
      </c>
      <c r="CM17" s="268">
        <v>16</v>
      </c>
      <c r="CN17" s="268">
        <v>5</v>
      </c>
      <c r="CO17" s="268">
        <v>32</v>
      </c>
      <c r="CP17" s="268">
        <v>18</v>
      </c>
      <c r="CQ17" s="268">
        <v>4</v>
      </c>
      <c r="CR17" s="268">
        <v>4</v>
      </c>
      <c r="CS17" s="248">
        <f t="shared" si="19"/>
        <v>82</v>
      </c>
      <c r="CT17" s="248">
        <f t="shared" si="20"/>
        <v>32</v>
      </c>
      <c r="CU17" s="248">
        <f t="shared" si="6"/>
        <v>114</v>
      </c>
    </row>
    <row r="18" spans="1:99" s="12" customFormat="1" ht="22.5" customHeight="1" thickBot="1" x14ac:dyDescent="0.25">
      <c r="A18" s="324" t="s">
        <v>115</v>
      </c>
      <c r="B18" s="268">
        <v>13</v>
      </c>
      <c r="C18" s="268">
        <v>2</v>
      </c>
      <c r="D18" s="268">
        <v>12</v>
      </c>
      <c r="E18" s="268">
        <v>5</v>
      </c>
      <c r="F18" s="268">
        <v>11</v>
      </c>
      <c r="G18" s="268">
        <v>4</v>
      </c>
      <c r="H18" s="268">
        <v>27</v>
      </c>
      <c r="I18" s="268">
        <v>23</v>
      </c>
      <c r="J18" s="268">
        <v>9</v>
      </c>
      <c r="K18" s="268">
        <v>7</v>
      </c>
      <c r="L18" s="278">
        <f t="shared" si="7"/>
        <v>72</v>
      </c>
      <c r="M18" s="278">
        <f t="shared" si="8"/>
        <v>41</v>
      </c>
      <c r="N18" s="278">
        <f t="shared" si="0"/>
        <v>113</v>
      </c>
      <c r="O18" s="353" t="s">
        <v>1299</v>
      </c>
      <c r="P18" s="324" t="s">
        <v>115</v>
      </c>
      <c r="Q18" s="249"/>
      <c r="R18" s="249"/>
      <c r="S18" s="249"/>
      <c r="T18" s="249"/>
      <c r="U18" s="249">
        <v>7</v>
      </c>
      <c r="V18" s="249"/>
      <c r="W18" s="249">
        <v>8</v>
      </c>
      <c r="X18" s="249">
        <v>7</v>
      </c>
      <c r="Y18" s="249"/>
      <c r="Z18" s="249"/>
      <c r="AA18" s="278">
        <f t="shared" si="9"/>
        <v>15</v>
      </c>
      <c r="AB18" s="278">
        <f t="shared" si="10"/>
        <v>7</v>
      </c>
      <c r="AC18" s="278">
        <f t="shared" si="1"/>
        <v>22</v>
      </c>
      <c r="AD18" s="324" t="s">
        <v>115</v>
      </c>
      <c r="AE18" s="249"/>
      <c r="AF18" s="249"/>
      <c r="AG18" s="249"/>
      <c r="AH18" s="249"/>
      <c r="AI18" s="249"/>
      <c r="AJ18" s="249"/>
      <c r="AK18" s="249">
        <v>1</v>
      </c>
      <c r="AL18" s="249"/>
      <c r="AM18" s="249"/>
      <c r="AN18" s="249"/>
      <c r="AO18" s="278">
        <f t="shared" si="11"/>
        <v>1</v>
      </c>
      <c r="AP18" s="278">
        <f t="shared" si="12"/>
        <v>0</v>
      </c>
      <c r="AQ18" s="278">
        <f t="shared" si="2"/>
        <v>1</v>
      </c>
      <c r="AR18" s="324" t="s">
        <v>115</v>
      </c>
      <c r="AS18" s="249"/>
      <c r="AT18" s="249"/>
      <c r="AU18" s="249"/>
      <c r="AV18" s="249"/>
      <c r="AW18" s="249"/>
      <c r="AX18" s="249"/>
      <c r="AY18" s="249"/>
      <c r="AZ18" s="249"/>
      <c r="BA18" s="249"/>
      <c r="BB18" s="249"/>
      <c r="BC18" s="278">
        <f t="shared" si="13"/>
        <v>0</v>
      </c>
      <c r="BD18" s="278">
        <f t="shared" si="14"/>
        <v>0</v>
      </c>
      <c r="BE18" s="278">
        <f t="shared" si="3"/>
        <v>0</v>
      </c>
      <c r="BF18" s="324" t="s">
        <v>115</v>
      </c>
      <c r="BG18" s="249"/>
      <c r="BH18" s="249"/>
      <c r="BI18" s="249"/>
      <c r="BJ18" s="249"/>
      <c r="BK18" s="249"/>
      <c r="BL18" s="249"/>
      <c r="BM18" s="249">
        <v>1</v>
      </c>
      <c r="BN18" s="249"/>
      <c r="BO18" s="249"/>
      <c r="BP18" s="249"/>
      <c r="BQ18" s="278">
        <f t="shared" si="15"/>
        <v>1</v>
      </c>
      <c r="BR18" s="278">
        <f t="shared" si="16"/>
        <v>0</v>
      </c>
      <c r="BS18" s="278">
        <f t="shared" si="4"/>
        <v>1</v>
      </c>
      <c r="BT18" s="324" t="s">
        <v>115</v>
      </c>
      <c r="BU18" s="249"/>
      <c r="BV18" s="249"/>
      <c r="BW18" s="249"/>
      <c r="BX18" s="249"/>
      <c r="BY18" s="249"/>
      <c r="BZ18" s="249"/>
      <c r="CA18" s="249">
        <v>2</v>
      </c>
      <c r="CB18" s="249">
        <v>6</v>
      </c>
      <c r="CC18" s="249"/>
      <c r="CD18" s="249"/>
      <c r="CE18" s="278">
        <f t="shared" si="17"/>
        <v>2</v>
      </c>
      <c r="CF18" s="278">
        <f t="shared" si="18"/>
        <v>6</v>
      </c>
      <c r="CG18" s="278">
        <f t="shared" si="5"/>
        <v>8</v>
      </c>
      <c r="CH18" s="324" t="s">
        <v>115</v>
      </c>
      <c r="CI18" s="268">
        <v>17</v>
      </c>
      <c r="CJ18" s="268">
        <v>2</v>
      </c>
      <c r="CK18" s="268">
        <v>8</v>
      </c>
      <c r="CL18" s="268">
        <v>7</v>
      </c>
      <c r="CM18" s="268">
        <v>17</v>
      </c>
      <c r="CN18" s="268">
        <v>5</v>
      </c>
      <c r="CO18" s="268">
        <v>34</v>
      </c>
      <c r="CP18" s="268">
        <v>35</v>
      </c>
      <c r="CQ18" s="268">
        <v>5</v>
      </c>
      <c r="CR18" s="268">
        <v>6</v>
      </c>
      <c r="CS18" s="278">
        <f t="shared" si="19"/>
        <v>81</v>
      </c>
      <c r="CT18" s="278">
        <f t="shared" si="20"/>
        <v>55</v>
      </c>
      <c r="CU18" s="278">
        <f t="shared" si="6"/>
        <v>136</v>
      </c>
    </row>
    <row r="19" spans="1:99" s="12" customFormat="1" ht="22.5" customHeight="1" thickBot="1" x14ac:dyDescent="0.25">
      <c r="A19" s="326" t="s">
        <v>117</v>
      </c>
      <c r="B19" s="300">
        <v>19</v>
      </c>
      <c r="C19" s="300">
        <v>1</v>
      </c>
      <c r="D19" s="300">
        <v>27</v>
      </c>
      <c r="E19" s="300">
        <v>3</v>
      </c>
      <c r="F19" s="300">
        <v>32</v>
      </c>
      <c r="G19" s="300">
        <v>6</v>
      </c>
      <c r="H19" s="300">
        <v>77</v>
      </c>
      <c r="I19" s="300">
        <v>48</v>
      </c>
      <c r="J19" s="300">
        <v>22</v>
      </c>
      <c r="K19" s="300">
        <v>23</v>
      </c>
      <c r="L19" s="248">
        <f t="shared" si="7"/>
        <v>177</v>
      </c>
      <c r="M19" s="248">
        <f t="shared" si="8"/>
        <v>81</v>
      </c>
      <c r="N19" s="248">
        <f t="shared" si="0"/>
        <v>258</v>
      </c>
      <c r="O19" s="364" t="s">
        <v>96</v>
      </c>
      <c r="P19" s="326" t="s">
        <v>117</v>
      </c>
      <c r="Q19" s="247"/>
      <c r="R19" s="247"/>
      <c r="S19" s="247"/>
      <c r="T19" s="247"/>
      <c r="U19" s="247">
        <v>3</v>
      </c>
      <c r="V19" s="247">
        <v>1</v>
      </c>
      <c r="W19" s="247">
        <v>3</v>
      </c>
      <c r="X19" s="247">
        <v>1</v>
      </c>
      <c r="Y19" s="247"/>
      <c r="Z19" s="247"/>
      <c r="AA19" s="248">
        <f t="shared" si="9"/>
        <v>6</v>
      </c>
      <c r="AB19" s="248">
        <f t="shared" si="10"/>
        <v>2</v>
      </c>
      <c r="AC19" s="248">
        <f t="shared" si="1"/>
        <v>8</v>
      </c>
      <c r="AD19" s="326" t="s">
        <v>117</v>
      </c>
      <c r="AE19" s="247"/>
      <c r="AF19" s="247"/>
      <c r="AG19" s="247"/>
      <c r="AH19" s="247"/>
      <c r="AI19" s="247"/>
      <c r="AJ19" s="247"/>
      <c r="AK19" s="247"/>
      <c r="AL19" s="247"/>
      <c r="AM19" s="247"/>
      <c r="AN19" s="247"/>
      <c r="AO19" s="248">
        <f t="shared" si="11"/>
        <v>0</v>
      </c>
      <c r="AP19" s="248">
        <f t="shared" si="12"/>
        <v>0</v>
      </c>
      <c r="AQ19" s="248">
        <f t="shared" si="2"/>
        <v>0</v>
      </c>
      <c r="AR19" s="326" t="s">
        <v>117</v>
      </c>
      <c r="AS19" s="247"/>
      <c r="AT19" s="247"/>
      <c r="AU19" s="247"/>
      <c r="AV19" s="247"/>
      <c r="AW19" s="247"/>
      <c r="AX19" s="247"/>
      <c r="AY19" s="247"/>
      <c r="AZ19" s="247"/>
      <c r="BA19" s="247"/>
      <c r="BB19" s="247"/>
      <c r="BC19" s="248">
        <f t="shared" si="13"/>
        <v>0</v>
      </c>
      <c r="BD19" s="248">
        <f t="shared" si="14"/>
        <v>0</v>
      </c>
      <c r="BE19" s="248">
        <f t="shared" si="3"/>
        <v>0</v>
      </c>
      <c r="BF19" s="326" t="s">
        <v>117</v>
      </c>
      <c r="BG19" s="247"/>
      <c r="BH19" s="247"/>
      <c r="BI19" s="247"/>
      <c r="BJ19" s="247"/>
      <c r="BK19" s="247"/>
      <c r="BL19" s="247"/>
      <c r="BM19" s="247"/>
      <c r="BN19" s="247">
        <v>1</v>
      </c>
      <c r="BO19" s="247"/>
      <c r="BP19" s="247"/>
      <c r="BQ19" s="248">
        <f t="shared" si="15"/>
        <v>0</v>
      </c>
      <c r="BR19" s="248">
        <f t="shared" si="16"/>
        <v>1</v>
      </c>
      <c r="BS19" s="248">
        <f t="shared" si="4"/>
        <v>1</v>
      </c>
      <c r="BT19" s="326" t="s">
        <v>117</v>
      </c>
      <c r="BU19" s="247">
        <v>1</v>
      </c>
      <c r="BV19" s="247"/>
      <c r="BW19" s="247"/>
      <c r="BX19" s="247"/>
      <c r="BY19" s="247">
        <v>5</v>
      </c>
      <c r="BZ19" s="247"/>
      <c r="CA19" s="247">
        <v>118</v>
      </c>
      <c r="CB19" s="247">
        <v>65</v>
      </c>
      <c r="CC19" s="247">
        <v>1</v>
      </c>
      <c r="CD19" s="247">
        <v>1</v>
      </c>
      <c r="CE19" s="248">
        <f t="shared" si="17"/>
        <v>125</v>
      </c>
      <c r="CF19" s="248">
        <f t="shared" si="18"/>
        <v>66</v>
      </c>
      <c r="CG19" s="248">
        <f t="shared" si="5"/>
        <v>191</v>
      </c>
      <c r="CH19" s="326" t="s">
        <v>117</v>
      </c>
      <c r="CI19" s="268">
        <v>16</v>
      </c>
      <c r="CJ19" s="268">
        <v>0</v>
      </c>
      <c r="CK19" s="268">
        <v>22</v>
      </c>
      <c r="CL19" s="268">
        <v>3</v>
      </c>
      <c r="CM19" s="268">
        <v>25</v>
      </c>
      <c r="CN19" s="268">
        <v>2</v>
      </c>
      <c r="CO19" s="268">
        <v>140</v>
      </c>
      <c r="CP19" s="268">
        <v>75</v>
      </c>
      <c r="CQ19" s="268">
        <v>3</v>
      </c>
      <c r="CR19" s="268">
        <v>8</v>
      </c>
      <c r="CS19" s="248">
        <f t="shared" si="19"/>
        <v>206</v>
      </c>
      <c r="CT19" s="248">
        <f t="shared" si="20"/>
        <v>88</v>
      </c>
      <c r="CU19" s="248">
        <f t="shared" si="6"/>
        <v>294</v>
      </c>
    </row>
    <row r="20" spans="1:99" s="12" customFormat="1" ht="22.5" customHeight="1" thickBot="1" x14ac:dyDescent="0.25">
      <c r="A20" s="355" t="s">
        <v>100</v>
      </c>
      <c r="B20" s="660">
        <v>98</v>
      </c>
      <c r="C20" s="660">
        <v>9</v>
      </c>
      <c r="D20" s="660">
        <v>113</v>
      </c>
      <c r="E20" s="660">
        <v>16</v>
      </c>
      <c r="F20" s="660">
        <v>105</v>
      </c>
      <c r="G20" s="660">
        <v>31</v>
      </c>
      <c r="H20" s="660">
        <v>63</v>
      </c>
      <c r="I20" s="660">
        <v>67</v>
      </c>
      <c r="J20" s="660">
        <v>76</v>
      </c>
      <c r="K20" s="660">
        <v>79</v>
      </c>
      <c r="L20" s="298">
        <f t="shared" si="7"/>
        <v>455</v>
      </c>
      <c r="M20" s="298">
        <f t="shared" si="8"/>
        <v>202</v>
      </c>
      <c r="N20" s="298">
        <f t="shared" si="0"/>
        <v>657</v>
      </c>
      <c r="O20" s="356" t="s">
        <v>788</v>
      </c>
      <c r="P20" s="355" t="s">
        <v>100</v>
      </c>
      <c r="Q20" s="304"/>
      <c r="R20" s="304"/>
      <c r="S20" s="304">
        <v>1</v>
      </c>
      <c r="T20" s="304"/>
      <c r="U20" s="304">
        <v>22</v>
      </c>
      <c r="V20" s="304">
        <v>9</v>
      </c>
      <c r="W20" s="304">
        <v>5</v>
      </c>
      <c r="X20" s="304">
        <v>6</v>
      </c>
      <c r="Y20" s="304"/>
      <c r="Z20" s="304">
        <v>1</v>
      </c>
      <c r="AA20" s="298">
        <f t="shared" si="9"/>
        <v>28</v>
      </c>
      <c r="AB20" s="298">
        <f t="shared" si="10"/>
        <v>16</v>
      </c>
      <c r="AC20" s="298">
        <f t="shared" si="1"/>
        <v>44</v>
      </c>
      <c r="AD20" s="355" t="s">
        <v>100</v>
      </c>
      <c r="AE20" s="304">
        <v>5</v>
      </c>
      <c r="AF20" s="304">
        <v>4</v>
      </c>
      <c r="AG20" s="304"/>
      <c r="AH20" s="304"/>
      <c r="AI20" s="304"/>
      <c r="AJ20" s="304"/>
      <c r="AK20" s="304">
        <v>15</v>
      </c>
      <c r="AL20" s="304">
        <v>5</v>
      </c>
      <c r="AM20" s="304">
        <v>2</v>
      </c>
      <c r="AN20" s="304">
        <v>2</v>
      </c>
      <c r="AO20" s="298">
        <f t="shared" si="11"/>
        <v>22</v>
      </c>
      <c r="AP20" s="298">
        <f t="shared" si="12"/>
        <v>11</v>
      </c>
      <c r="AQ20" s="298">
        <f t="shared" si="2"/>
        <v>33</v>
      </c>
      <c r="AR20" s="355" t="s">
        <v>100</v>
      </c>
      <c r="AS20" s="304"/>
      <c r="AT20" s="304"/>
      <c r="AU20" s="304"/>
      <c r="AV20" s="304"/>
      <c r="AW20" s="304"/>
      <c r="AX20" s="304"/>
      <c r="AY20" s="304"/>
      <c r="AZ20" s="304">
        <v>1</v>
      </c>
      <c r="BA20" s="304"/>
      <c r="BB20" s="304"/>
      <c r="BC20" s="298">
        <f t="shared" si="13"/>
        <v>0</v>
      </c>
      <c r="BD20" s="298">
        <f t="shared" si="14"/>
        <v>1</v>
      </c>
      <c r="BE20" s="298">
        <f t="shared" si="3"/>
        <v>1</v>
      </c>
      <c r="BF20" s="355" t="s">
        <v>100</v>
      </c>
      <c r="BG20" s="304">
        <v>19</v>
      </c>
      <c r="BH20" s="304">
        <v>2</v>
      </c>
      <c r="BI20" s="304"/>
      <c r="BJ20" s="304"/>
      <c r="BK20" s="304">
        <v>1</v>
      </c>
      <c r="BL20" s="304">
        <v>1</v>
      </c>
      <c r="BM20" s="304">
        <v>6</v>
      </c>
      <c r="BN20" s="304">
        <v>8</v>
      </c>
      <c r="BO20" s="304">
        <v>3</v>
      </c>
      <c r="BP20" s="304"/>
      <c r="BQ20" s="298">
        <f t="shared" si="15"/>
        <v>29</v>
      </c>
      <c r="BR20" s="298">
        <f t="shared" si="16"/>
        <v>11</v>
      </c>
      <c r="BS20" s="298">
        <f t="shared" si="4"/>
        <v>40</v>
      </c>
      <c r="BT20" s="355" t="s">
        <v>100</v>
      </c>
      <c r="BU20" s="304"/>
      <c r="BV20" s="304"/>
      <c r="BW20" s="304"/>
      <c r="BX20" s="304"/>
      <c r="BY20" s="304">
        <v>2</v>
      </c>
      <c r="BZ20" s="304">
        <v>1</v>
      </c>
      <c r="CA20" s="304">
        <v>23</v>
      </c>
      <c r="CB20" s="304">
        <v>23</v>
      </c>
      <c r="CC20" s="304">
        <v>2</v>
      </c>
      <c r="CD20" s="304">
        <v>2</v>
      </c>
      <c r="CE20" s="298">
        <f t="shared" si="17"/>
        <v>27</v>
      </c>
      <c r="CF20" s="298">
        <f t="shared" si="18"/>
        <v>26</v>
      </c>
      <c r="CG20" s="298">
        <f t="shared" si="5"/>
        <v>53</v>
      </c>
      <c r="CH20" s="355" t="s">
        <v>100</v>
      </c>
      <c r="CI20" s="268">
        <v>84</v>
      </c>
      <c r="CJ20" s="268">
        <v>10</v>
      </c>
      <c r="CK20" s="268">
        <v>93</v>
      </c>
      <c r="CL20" s="268">
        <v>10</v>
      </c>
      <c r="CM20" s="268">
        <v>92</v>
      </c>
      <c r="CN20" s="268">
        <v>22</v>
      </c>
      <c r="CO20" s="268">
        <v>87</v>
      </c>
      <c r="CP20" s="268">
        <v>76</v>
      </c>
      <c r="CQ20" s="268">
        <v>35</v>
      </c>
      <c r="CR20" s="268">
        <v>46</v>
      </c>
      <c r="CS20" s="298">
        <f t="shared" si="19"/>
        <v>391</v>
      </c>
      <c r="CT20" s="298">
        <f t="shared" si="20"/>
        <v>164</v>
      </c>
      <c r="CU20" s="298">
        <f t="shared" si="6"/>
        <v>555</v>
      </c>
    </row>
    <row r="21" spans="1:99" s="12" customFormat="1" ht="24.75" customHeight="1" x14ac:dyDescent="0.2">
      <c r="A21" s="396" t="s">
        <v>27</v>
      </c>
      <c r="B21" s="793">
        <f>SUM(B10:B20)</f>
        <v>244</v>
      </c>
      <c r="C21" s="793">
        <f t="shared" ref="C21:N21" si="21">SUM(C10:C20)</f>
        <v>29</v>
      </c>
      <c r="D21" s="793">
        <f t="shared" si="21"/>
        <v>266</v>
      </c>
      <c r="E21" s="793">
        <f t="shared" si="21"/>
        <v>56</v>
      </c>
      <c r="F21" s="793">
        <f t="shared" si="21"/>
        <v>250</v>
      </c>
      <c r="G21" s="793">
        <f t="shared" si="21"/>
        <v>116</v>
      </c>
      <c r="H21" s="793">
        <f t="shared" si="21"/>
        <v>282</v>
      </c>
      <c r="I21" s="793">
        <f t="shared" si="21"/>
        <v>227</v>
      </c>
      <c r="J21" s="793">
        <f t="shared" si="21"/>
        <v>180</v>
      </c>
      <c r="K21" s="793">
        <f t="shared" si="21"/>
        <v>246</v>
      </c>
      <c r="L21" s="367">
        <f t="shared" si="21"/>
        <v>1222</v>
      </c>
      <c r="M21" s="367">
        <f t="shared" si="21"/>
        <v>674</v>
      </c>
      <c r="N21" s="367">
        <f t="shared" si="21"/>
        <v>1896</v>
      </c>
      <c r="O21" s="397" t="s">
        <v>28</v>
      </c>
      <c r="P21" s="396" t="s">
        <v>27</v>
      </c>
      <c r="Q21" s="367">
        <f>SUM(Q10:Q20)</f>
        <v>0</v>
      </c>
      <c r="R21" s="367">
        <f t="shared" ref="R21:AC21" si="22">SUM(R10:R20)</f>
        <v>0</v>
      </c>
      <c r="S21" s="367">
        <f t="shared" si="22"/>
        <v>5</v>
      </c>
      <c r="T21" s="367">
        <f t="shared" si="22"/>
        <v>0</v>
      </c>
      <c r="U21" s="367">
        <f t="shared" si="22"/>
        <v>52</v>
      </c>
      <c r="V21" s="367">
        <f t="shared" si="22"/>
        <v>22</v>
      </c>
      <c r="W21" s="367">
        <f t="shared" si="22"/>
        <v>24</v>
      </c>
      <c r="X21" s="367">
        <f t="shared" si="22"/>
        <v>19</v>
      </c>
      <c r="Y21" s="367">
        <f t="shared" si="22"/>
        <v>0</v>
      </c>
      <c r="Z21" s="367">
        <f t="shared" si="22"/>
        <v>2</v>
      </c>
      <c r="AA21" s="367">
        <f t="shared" si="22"/>
        <v>81</v>
      </c>
      <c r="AB21" s="367">
        <f t="shared" si="22"/>
        <v>43</v>
      </c>
      <c r="AC21" s="367">
        <f t="shared" si="22"/>
        <v>124</v>
      </c>
      <c r="AD21" s="396" t="s">
        <v>27</v>
      </c>
      <c r="AE21" s="367">
        <f>SUM(AE10:AE20)</f>
        <v>5</v>
      </c>
      <c r="AF21" s="367">
        <f t="shared" ref="AF21:AQ21" si="23">SUM(AF10:AF20)</f>
        <v>4</v>
      </c>
      <c r="AG21" s="367">
        <f t="shared" si="23"/>
        <v>0</v>
      </c>
      <c r="AH21" s="367">
        <f t="shared" si="23"/>
        <v>0</v>
      </c>
      <c r="AI21" s="367">
        <f t="shared" si="23"/>
        <v>0</v>
      </c>
      <c r="AJ21" s="367">
        <f t="shared" si="23"/>
        <v>0</v>
      </c>
      <c r="AK21" s="367">
        <f t="shared" si="23"/>
        <v>18</v>
      </c>
      <c r="AL21" s="367">
        <f t="shared" si="23"/>
        <v>7</v>
      </c>
      <c r="AM21" s="367">
        <f t="shared" si="23"/>
        <v>2</v>
      </c>
      <c r="AN21" s="367">
        <f t="shared" si="23"/>
        <v>2</v>
      </c>
      <c r="AO21" s="367">
        <f t="shared" si="23"/>
        <v>25</v>
      </c>
      <c r="AP21" s="367">
        <f t="shared" si="23"/>
        <v>13</v>
      </c>
      <c r="AQ21" s="367">
        <f t="shared" si="23"/>
        <v>38</v>
      </c>
      <c r="AR21" s="396" t="s">
        <v>27</v>
      </c>
      <c r="AS21" s="367">
        <f>SUM(AS10:AS20)</f>
        <v>1</v>
      </c>
      <c r="AT21" s="367">
        <f t="shared" ref="AT21:BE21" si="24">SUM(AT10:AT20)</f>
        <v>0</v>
      </c>
      <c r="AU21" s="367">
        <f t="shared" si="24"/>
        <v>0</v>
      </c>
      <c r="AV21" s="367">
        <f t="shared" si="24"/>
        <v>0</v>
      </c>
      <c r="AW21" s="367">
        <f t="shared" si="24"/>
        <v>0</v>
      </c>
      <c r="AX21" s="367">
        <f t="shared" si="24"/>
        <v>0</v>
      </c>
      <c r="AY21" s="367">
        <f t="shared" si="24"/>
        <v>8</v>
      </c>
      <c r="AZ21" s="367">
        <f t="shared" si="24"/>
        <v>1</v>
      </c>
      <c r="BA21" s="367">
        <f t="shared" si="24"/>
        <v>1</v>
      </c>
      <c r="BB21" s="367">
        <f t="shared" si="24"/>
        <v>0</v>
      </c>
      <c r="BC21" s="367">
        <f t="shared" si="24"/>
        <v>10</v>
      </c>
      <c r="BD21" s="367">
        <f t="shared" si="24"/>
        <v>1</v>
      </c>
      <c r="BE21" s="367">
        <f t="shared" si="24"/>
        <v>11</v>
      </c>
      <c r="BF21" s="396" t="s">
        <v>27</v>
      </c>
      <c r="BG21" s="367">
        <f>SUM(BG10:BG20)</f>
        <v>24</v>
      </c>
      <c r="BH21" s="367">
        <f t="shared" ref="BH21:BS21" si="25">SUM(BH10:BH20)</f>
        <v>2</v>
      </c>
      <c r="BI21" s="367">
        <f t="shared" si="25"/>
        <v>0</v>
      </c>
      <c r="BJ21" s="367">
        <f t="shared" si="25"/>
        <v>0</v>
      </c>
      <c r="BK21" s="367">
        <f t="shared" si="25"/>
        <v>2</v>
      </c>
      <c r="BL21" s="367">
        <f t="shared" si="25"/>
        <v>1</v>
      </c>
      <c r="BM21" s="367">
        <f t="shared" si="25"/>
        <v>14</v>
      </c>
      <c r="BN21" s="367">
        <f t="shared" si="25"/>
        <v>11</v>
      </c>
      <c r="BO21" s="367">
        <f t="shared" si="25"/>
        <v>3</v>
      </c>
      <c r="BP21" s="367">
        <f t="shared" si="25"/>
        <v>0</v>
      </c>
      <c r="BQ21" s="367">
        <f t="shared" si="25"/>
        <v>43</v>
      </c>
      <c r="BR21" s="367">
        <f t="shared" si="25"/>
        <v>14</v>
      </c>
      <c r="BS21" s="367">
        <f t="shared" si="25"/>
        <v>57</v>
      </c>
      <c r="BT21" s="396" t="s">
        <v>27</v>
      </c>
      <c r="BU21" s="367">
        <f>SUM(BU10:BU20)</f>
        <v>1</v>
      </c>
      <c r="BV21" s="367">
        <f t="shared" ref="BV21:CG21" si="26">SUM(BV10:BV20)</f>
        <v>0</v>
      </c>
      <c r="BW21" s="367">
        <f t="shared" si="26"/>
        <v>0</v>
      </c>
      <c r="BX21" s="367">
        <f t="shared" si="26"/>
        <v>0</v>
      </c>
      <c r="BY21" s="367">
        <f t="shared" si="26"/>
        <v>9</v>
      </c>
      <c r="BZ21" s="367">
        <f t="shared" si="26"/>
        <v>1</v>
      </c>
      <c r="CA21" s="367">
        <f t="shared" si="26"/>
        <v>154</v>
      </c>
      <c r="CB21" s="367">
        <f t="shared" si="26"/>
        <v>110</v>
      </c>
      <c r="CC21" s="367">
        <f t="shared" si="26"/>
        <v>4</v>
      </c>
      <c r="CD21" s="367">
        <f t="shared" si="26"/>
        <v>4</v>
      </c>
      <c r="CE21" s="367">
        <f t="shared" si="26"/>
        <v>168</v>
      </c>
      <c r="CF21" s="367">
        <f t="shared" si="26"/>
        <v>115</v>
      </c>
      <c r="CG21" s="367">
        <f t="shared" si="26"/>
        <v>283</v>
      </c>
      <c r="CH21" s="396" t="s">
        <v>27</v>
      </c>
      <c r="CI21" s="367">
        <f>SUM(CI10:CI20)</f>
        <v>217</v>
      </c>
      <c r="CJ21" s="367">
        <f t="shared" ref="CJ21:CU21" si="27">SUM(CJ10:CJ20)</f>
        <v>35</v>
      </c>
      <c r="CK21" s="367">
        <f t="shared" si="27"/>
        <v>223</v>
      </c>
      <c r="CL21" s="367">
        <f t="shared" si="27"/>
        <v>51</v>
      </c>
      <c r="CM21" s="367">
        <f t="shared" si="27"/>
        <v>242</v>
      </c>
      <c r="CN21" s="367">
        <f t="shared" si="27"/>
        <v>100</v>
      </c>
      <c r="CO21" s="367">
        <f t="shared" si="27"/>
        <v>377</v>
      </c>
      <c r="CP21" s="367">
        <f t="shared" si="27"/>
        <v>287</v>
      </c>
      <c r="CQ21" s="367">
        <f t="shared" si="27"/>
        <v>113</v>
      </c>
      <c r="CR21" s="367">
        <f t="shared" si="27"/>
        <v>187</v>
      </c>
      <c r="CS21" s="367">
        <f t="shared" si="27"/>
        <v>1172</v>
      </c>
      <c r="CT21" s="367">
        <f t="shared" si="27"/>
        <v>660</v>
      </c>
      <c r="CU21" s="367">
        <f t="shared" si="27"/>
        <v>1832</v>
      </c>
    </row>
    <row r="22" spans="1:99" x14ac:dyDescent="0.2">
      <c r="A22" s="1339" t="s">
        <v>759</v>
      </c>
      <c r="B22" s="1339"/>
      <c r="C22" s="1339"/>
      <c r="I22" s="1316" t="s">
        <v>1324</v>
      </c>
      <c r="J22" s="1316"/>
      <c r="K22" s="1316"/>
      <c r="L22" s="1316"/>
      <c r="M22" s="1316"/>
      <c r="N22" s="1316"/>
      <c r="O22" s="1316"/>
    </row>
    <row r="23" spans="1:99" ht="25.5" customHeight="1" x14ac:dyDescent="0.2">
      <c r="A23" s="1338" t="s">
        <v>1497</v>
      </c>
      <c r="B23" s="1338"/>
      <c r="C23" s="1338"/>
      <c r="D23" s="1338"/>
      <c r="I23" s="1336" t="s">
        <v>1155</v>
      </c>
      <c r="J23" s="1337"/>
      <c r="K23" s="1337"/>
      <c r="L23" s="1337"/>
      <c r="M23" s="1337"/>
      <c r="N23" s="1337"/>
      <c r="O23" s="1337"/>
    </row>
    <row r="28" spans="1:99" hidden="1" x14ac:dyDescent="0.2"/>
    <row r="29" spans="1:99" hidden="1" x14ac:dyDescent="0.2">
      <c r="A29" s="17" t="s">
        <v>49</v>
      </c>
    </row>
    <row r="30" spans="1:99" ht="13.5" hidden="1" customHeight="1" x14ac:dyDescent="0.2">
      <c r="A30" s="1333" t="s">
        <v>264</v>
      </c>
      <c r="B30" s="1332" t="s">
        <v>101</v>
      </c>
      <c r="C30" s="1332"/>
      <c r="D30" s="1332" t="s">
        <v>134</v>
      </c>
      <c r="E30" s="1332"/>
      <c r="F30" s="1332" t="s">
        <v>102</v>
      </c>
      <c r="G30" s="1332"/>
      <c r="H30" s="1332" t="s">
        <v>133</v>
      </c>
      <c r="I30" s="1332"/>
      <c r="J30" s="1332" t="s">
        <v>423</v>
      </c>
      <c r="K30" s="1332"/>
      <c r="L30" s="1332" t="s">
        <v>7</v>
      </c>
      <c r="M30" s="1332"/>
      <c r="N30" s="1324" t="s">
        <v>153</v>
      </c>
      <c r="O30" s="1327" t="s">
        <v>561</v>
      </c>
    </row>
    <row r="31" spans="1:99" ht="14.25" hidden="1" customHeight="1" x14ac:dyDescent="0.2">
      <c r="A31" s="1334"/>
      <c r="B31" s="1330" t="s">
        <v>103</v>
      </c>
      <c r="C31" s="1330"/>
      <c r="D31" s="1330" t="s">
        <v>104</v>
      </c>
      <c r="E31" s="1330"/>
      <c r="F31" s="1330" t="s">
        <v>137</v>
      </c>
      <c r="G31" s="1330"/>
      <c r="H31" s="1330" t="s">
        <v>138</v>
      </c>
      <c r="I31" s="1330"/>
      <c r="J31" s="1330" t="s">
        <v>136</v>
      </c>
      <c r="K31" s="1330"/>
      <c r="L31" s="1330" t="s">
        <v>8</v>
      </c>
      <c r="M31" s="1330"/>
      <c r="N31" s="1325"/>
      <c r="O31" s="1328"/>
    </row>
    <row r="32" spans="1:99" ht="14.25" hidden="1" customHeight="1" x14ac:dyDescent="0.2">
      <c r="A32" s="1334"/>
      <c r="B32" s="1331" t="s">
        <v>150</v>
      </c>
      <c r="C32" s="1331" t="s">
        <v>543</v>
      </c>
      <c r="D32" s="1331" t="s">
        <v>150</v>
      </c>
      <c r="E32" s="1331" t="s">
        <v>543</v>
      </c>
      <c r="F32" s="1331" t="s">
        <v>150</v>
      </c>
      <c r="G32" s="1331" t="s">
        <v>543</v>
      </c>
      <c r="H32" s="1331" t="s">
        <v>150</v>
      </c>
      <c r="I32" s="1331" t="s">
        <v>543</v>
      </c>
      <c r="J32" s="1331" t="s">
        <v>150</v>
      </c>
      <c r="K32" s="1331" t="s">
        <v>543</v>
      </c>
      <c r="L32" s="1331" t="s">
        <v>150</v>
      </c>
      <c r="M32" s="1331" t="s">
        <v>543</v>
      </c>
      <c r="N32" s="1325"/>
      <c r="O32" s="1328"/>
    </row>
    <row r="33" spans="1:15" ht="13.5" hidden="1" thickTop="1" x14ac:dyDescent="0.2">
      <c r="A33" s="1335"/>
      <c r="B33" s="1123"/>
      <c r="C33" s="1123"/>
      <c r="D33" s="1123"/>
      <c r="E33" s="1123"/>
      <c r="F33" s="1123"/>
      <c r="G33" s="1123"/>
      <c r="H33" s="1123"/>
      <c r="I33" s="1123"/>
      <c r="J33" s="1123"/>
      <c r="K33" s="1123"/>
      <c r="L33" s="1123"/>
      <c r="M33" s="1123"/>
      <c r="N33" s="1326"/>
      <c r="O33" s="1329"/>
    </row>
    <row r="34" spans="1:15" ht="13.5" hidden="1" thickBot="1" x14ac:dyDescent="0.25">
      <c r="A34" s="233" t="s">
        <v>105</v>
      </c>
      <c r="B34" s="94">
        <v>7</v>
      </c>
      <c r="C34" s="94">
        <v>16</v>
      </c>
      <c r="D34" s="94">
        <v>24</v>
      </c>
      <c r="E34" s="94">
        <v>20</v>
      </c>
      <c r="F34" s="94">
        <v>35</v>
      </c>
      <c r="G34" s="94">
        <v>33</v>
      </c>
      <c r="H34" s="94">
        <v>10</v>
      </c>
      <c r="I34" s="94">
        <v>34</v>
      </c>
      <c r="J34" s="94">
        <v>29</v>
      </c>
      <c r="K34" s="94">
        <v>58</v>
      </c>
      <c r="L34" s="164">
        <f>B34+D34+F34+H34+J34</f>
        <v>105</v>
      </c>
      <c r="M34" s="164">
        <f>C34+E34+G34+I34+K34</f>
        <v>161</v>
      </c>
      <c r="N34" s="164">
        <f t="shared" ref="N34:N44" si="28">SUM(L34:M34)</f>
        <v>266</v>
      </c>
      <c r="O34" s="21" t="s">
        <v>106</v>
      </c>
    </row>
    <row r="35" spans="1:15" ht="14.25" hidden="1" thickTop="1" thickBot="1" x14ac:dyDescent="0.25">
      <c r="A35" s="37" t="s">
        <v>107</v>
      </c>
      <c r="B35" s="95">
        <v>3</v>
      </c>
      <c r="C35" s="95">
        <v>0</v>
      </c>
      <c r="D35" s="95">
        <v>0</v>
      </c>
      <c r="E35" s="95">
        <v>0</v>
      </c>
      <c r="F35" s="95">
        <v>3</v>
      </c>
      <c r="G35" s="95">
        <v>0</v>
      </c>
      <c r="H35" s="95">
        <v>5</v>
      </c>
      <c r="I35" s="95">
        <v>0</v>
      </c>
      <c r="J35" s="95">
        <v>0</v>
      </c>
      <c r="K35" s="95">
        <v>0</v>
      </c>
      <c r="L35" s="166">
        <f t="shared" ref="L35:L44" si="29">B35+D35+F35+H35+J35</f>
        <v>11</v>
      </c>
      <c r="M35" s="166">
        <f t="shared" ref="M35:M44" si="30">C35+E35+G35+I35+K35</f>
        <v>0</v>
      </c>
      <c r="N35" s="166">
        <f t="shared" si="28"/>
        <v>11</v>
      </c>
      <c r="O35" s="20" t="s">
        <v>108</v>
      </c>
    </row>
    <row r="36" spans="1:15" ht="14.25" hidden="1" thickTop="1" thickBot="1" x14ac:dyDescent="0.25">
      <c r="A36" s="38" t="s">
        <v>424</v>
      </c>
      <c r="B36" s="96">
        <v>15</v>
      </c>
      <c r="C36" s="96">
        <v>2</v>
      </c>
      <c r="D36" s="96">
        <v>28</v>
      </c>
      <c r="E36" s="96">
        <v>5</v>
      </c>
      <c r="F36" s="96">
        <v>12</v>
      </c>
      <c r="G36" s="96">
        <v>3</v>
      </c>
      <c r="H36" s="96">
        <v>13</v>
      </c>
      <c r="I36" s="96">
        <v>8</v>
      </c>
      <c r="J36" s="96">
        <v>6</v>
      </c>
      <c r="K36" s="96">
        <v>18</v>
      </c>
      <c r="L36" s="165">
        <f t="shared" si="29"/>
        <v>74</v>
      </c>
      <c r="M36" s="165">
        <f t="shared" si="30"/>
        <v>36</v>
      </c>
      <c r="N36" s="165">
        <f t="shared" si="28"/>
        <v>110</v>
      </c>
      <c r="O36" s="19" t="s">
        <v>97</v>
      </c>
    </row>
    <row r="37" spans="1:15" ht="14.25" hidden="1" thickTop="1" thickBot="1" x14ac:dyDescent="0.25">
      <c r="A37" s="37" t="s">
        <v>109</v>
      </c>
      <c r="B37" s="95">
        <v>0</v>
      </c>
      <c r="C37" s="95">
        <v>0</v>
      </c>
      <c r="D37" s="95">
        <v>1</v>
      </c>
      <c r="E37" s="95">
        <v>0</v>
      </c>
      <c r="F37" s="95">
        <v>0</v>
      </c>
      <c r="G37" s="95">
        <v>1</v>
      </c>
      <c r="H37" s="95">
        <v>0</v>
      </c>
      <c r="I37" s="95">
        <v>3</v>
      </c>
      <c r="J37" s="95">
        <v>5</v>
      </c>
      <c r="K37" s="95">
        <v>6</v>
      </c>
      <c r="L37" s="166">
        <f t="shared" si="29"/>
        <v>6</v>
      </c>
      <c r="M37" s="166">
        <f t="shared" si="30"/>
        <v>10</v>
      </c>
      <c r="N37" s="166">
        <f t="shared" si="28"/>
        <v>16</v>
      </c>
      <c r="O37" s="20" t="s">
        <v>110</v>
      </c>
    </row>
    <row r="38" spans="1:15" ht="14.25" hidden="1" thickTop="1" thickBot="1" x14ac:dyDescent="0.25">
      <c r="A38" s="38" t="s">
        <v>98</v>
      </c>
      <c r="B38" s="96">
        <v>0</v>
      </c>
      <c r="C38" s="96">
        <v>0</v>
      </c>
      <c r="D38" s="96">
        <v>4</v>
      </c>
      <c r="E38" s="96">
        <v>0</v>
      </c>
      <c r="F38" s="96">
        <v>8</v>
      </c>
      <c r="G38" s="96">
        <v>0</v>
      </c>
      <c r="H38" s="96">
        <v>3</v>
      </c>
      <c r="I38" s="96">
        <v>1</v>
      </c>
      <c r="J38" s="96">
        <v>5</v>
      </c>
      <c r="K38" s="96">
        <v>3</v>
      </c>
      <c r="L38" s="165">
        <f t="shared" si="29"/>
        <v>20</v>
      </c>
      <c r="M38" s="165">
        <f t="shared" si="30"/>
        <v>4</v>
      </c>
      <c r="N38" s="165">
        <f t="shared" si="28"/>
        <v>24</v>
      </c>
      <c r="O38" s="19" t="s">
        <v>99</v>
      </c>
    </row>
    <row r="39" spans="1:15" ht="14.25" hidden="1" thickTop="1" thickBot="1" x14ac:dyDescent="0.25">
      <c r="A39" s="37" t="s">
        <v>94</v>
      </c>
      <c r="B39" s="95">
        <v>19</v>
      </c>
      <c r="C39" s="95">
        <v>0</v>
      </c>
      <c r="D39" s="95">
        <v>27</v>
      </c>
      <c r="E39" s="95">
        <v>3</v>
      </c>
      <c r="F39" s="95">
        <v>48</v>
      </c>
      <c r="G39" s="95">
        <v>4</v>
      </c>
      <c r="H39" s="95">
        <v>20</v>
      </c>
      <c r="I39" s="95">
        <v>10</v>
      </c>
      <c r="J39" s="95">
        <v>12</v>
      </c>
      <c r="K39" s="95">
        <v>12</v>
      </c>
      <c r="L39" s="166">
        <f t="shared" si="29"/>
        <v>126</v>
      </c>
      <c r="M39" s="166">
        <f t="shared" si="30"/>
        <v>29</v>
      </c>
      <c r="N39" s="166">
        <f t="shared" si="28"/>
        <v>155</v>
      </c>
      <c r="O39" s="20" t="s">
        <v>95</v>
      </c>
    </row>
    <row r="40" spans="1:15" ht="14.25" hidden="1" thickTop="1" thickBot="1" x14ac:dyDescent="0.25">
      <c r="A40" s="38" t="s">
        <v>111</v>
      </c>
      <c r="B40" s="96">
        <v>4</v>
      </c>
      <c r="C40" s="96">
        <v>0</v>
      </c>
      <c r="D40" s="96">
        <v>5</v>
      </c>
      <c r="E40" s="96">
        <v>1</v>
      </c>
      <c r="F40" s="96">
        <v>2</v>
      </c>
      <c r="G40" s="96">
        <v>1</v>
      </c>
      <c r="H40" s="96">
        <v>5</v>
      </c>
      <c r="I40" s="96">
        <v>3</v>
      </c>
      <c r="J40" s="96">
        <v>2</v>
      </c>
      <c r="K40" s="96">
        <v>2</v>
      </c>
      <c r="L40" s="165">
        <f t="shared" si="29"/>
        <v>18</v>
      </c>
      <c r="M40" s="165">
        <f t="shared" si="30"/>
        <v>7</v>
      </c>
      <c r="N40" s="165">
        <f t="shared" si="28"/>
        <v>25</v>
      </c>
      <c r="O40" s="19" t="s">
        <v>112</v>
      </c>
    </row>
    <row r="41" spans="1:15" ht="14.25" hidden="1" thickTop="1" thickBot="1" x14ac:dyDescent="0.25">
      <c r="A41" s="37" t="s">
        <v>113</v>
      </c>
      <c r="B41" s="95">
        <v>8</v>
      </c>
      <c r="C41" s="95">
        <v>1</v>
      </c>
      <c r="D41" s="95">
        <v>11</v>
      </c>
      <c r="E41" s="95">
        <v>1</v>
      </c>
      <c r="F41" s="95">
        <v>10</v>
      </c>
      <c r="G41" s="95">
        <v>2</v>
      </c>
      <c r="H41" s="95">
        <v>12</v>
      </c>
      <c r="I41" s="95">
        <v>7</v>
      </c>
      <c r="J41" s="95">
        <v>2</v>
      </c>
      <c r="K41" s="95">
        <v>2</v>
      </c>
      <c r="L41" s="166">
        <f t="shared" si="29"/>
        <v>43</v>
      </c>
      <c r="M41" s="166">
        <f t="shared" si="30"/>
        <v>13</v>
      </c>
      <c r="N41" s="166">
        <f t="shared" si="28"/>
        <v>56</v>
      </c>
      <c r="O41" s="20" t="s">
        <v>114</v>
      </c>
    </row>
    <row r="42" spans="1:15" ht="14.25" hidden="1" thickTop="1" thickBot="1" x14ac:dyDescent="0.25">
      <c r="A42" s="38" t="s">
        <v>115</v>
      </c>
      <c r="B42" s="96">
        <v>18</v>
      </c>
      <c r="C42" s="96">
        <v>3</v>
      </c>
      <c r="D42" s="96">
        <v>15</v>
      </c>
      <c r="E42" s="96">
        <v>3</v>
      </c>
      <c r="F42" s="96">
        <v>15</v>
      </c>
      <c r="G42" s="96">
        <v>7</v>
      </c>
      <c r="H42" s="96">
        <v>34</v>
      </c>
      <c r="I42" s="96">
        <v>29</v>
      </c>
      <c r="J42" s="96">
        <v>3</v>
      </c>
      <c r="K42" s="96">
        <v>5</v>
      </c>
      <c r="L42" s="165">
        <f t="shared" si="29"/>
        <v>85</v>
      </c>
      <c r="M42" s="165">
        <f t="shared" si="30"/>
        <v>47</v>
      </c>
      <c r="N42" s="165">
        <f t="shared" si="28"/>
        <v>132</v>
      </c>
      <c r="O42" s="19" t="s">
        <v>116</v>
      </c>
    </row>
    <row r="43" spans="1:15" ht="14.25" hidden="1" thickTop="1" thickBot="1" x14ac:dyDescent="0.25">
      <c r="A43" s="37" t="s">
        <v>117</v>
      </c>
      <c r="B43" s="95">
        <v>6</v>
      </c>
      <c r="C43" s="95">
        <v>0</v>
      </c>
      <c r="D43" s="95">
        <v>19</v>
      </c>
      <c r="E43" s="95">
        <v>4</v>
      </c>
      <c r="F43" s="95">
        <v>25</v>
      </c>
      <c r="G43" s="95">
        <v>3</v>
      </c>
      <c r="H43" s="95">
        <v>20</v>
      </c>
      <c r="I43" s="95">
        <v>8</v>
      </c>
      <c r="J43" s="95">
        <v>2</v>
      </c>
      <c r="K43" s="95">
        <v>2</v>
      </c>
      <c r="L43" s="166">
        <f t="shared" si="29"/>
        <v>72</v>
      </c>
      <c r="M43" s="166">
        <f t="shared" si="30"/>
        <v>17</v>
      </c>
      <c r="N43" s="166">
        <f t="shared" si="28"/>
        <v>89</v>
      </c>
      <c r="O43" s="20" t="s">
        <v>96</v>
      </c>
    </row>
    <row r="44" spans="1:15" ht="13.5" hidden="1" thickTop="1" x14ac:dyDescent="0.2">
      <c r="A44" s="23" t="s">
        <v>100</v>
      </c>
      <c r="B44" s="98">
        <v>41</v>
      </c>
      <c r="C44" s="98">
        <v>3</v>
      </c>
      <c r="D44" s="98">
        <v>62</v>
      </c>
      <c r="E44" s="98">
        <v>4</v>
      </c>
      <c r="F44" s="98">
        <v>83</v>
      </c>
      <c r="G44" s="98">
        <v>14</v>
      </c>
      <c r="H44" s="98">
        <v>48</v>
      </c>
      <c r="I44" s="98">
        <v>37</v>
      </c>
      <c r="J44" s="98">
        <v>30</v>
      </c>
      <c r="K44" s="98">
        <v>33</v>
      </c>
      <c r="L44" s="167">
        <f t="shared" si="29"/>
        <v>264</v>
      </c>
      <c r="M44" s="167">
        <f t="shared" si="30"/>
        <v>91</v>
      </c>
      <c r="N44" s="167">
        <f t="shared" si="28"/>
        <v>355</v>
      </c>
      <c r="O44" s="22" t="s">
        <v>93</v>
      </c>
    </row>
    <row r="45" spans="1:15" hidden="1" x14ac:dyDescent="0.2">
      <c r="A45" s="234" t="s">
        <v>27</v>
      </c>
      <c r="B45" s="176">
        <f>SUM(B34:B44)</f>
        <v>121</v>
      </c>
      <c r="C45" s="176">
        <f t="shared" ref="C45:N45" si="31">SUM(C34:C44)</f>
        <v>25</v>
      </c>
      <c r="D45" s="176">
        <f t="shared" si="31"/>
        <v>196</v>
      </c>
      <c r="E45" s="176">
        <f t="shared" si="31"/>
        <v>41</v>
      </c>
      <c r="F45" s="176">
        <f t="shared" si="31"/>
        <v>241</v>
      </c>
      <c r="G45" s="176">
        <f t="shared" si="31"/>
        <v>68</v>
      </c>
      <c r="H45" s="176">
        <f t="shared" si="31"/>
        <v>170</v>
      </c>
      <c r="I45" s="176">
        <f t="shared" si="31"/>
        <v>140</v>
      </c>
      <c r="J45" s="176">
        <f t="shared" si="31"/>
        <v>96</v>
      </c>
      <c r="K45" s="176">
        <f t="shared" si="31"/>
        <v>141</v>
      </c>
      <c r="L45" s="176">
        <f t="shared" si="31"/>
        <v>824</v>
      </c>
      <c r="M45" s="176">
        <f t="shared" si="31"/>
        <v>415</v>
      </c>
      <c r="N45" s="176">
        <f t="shared" si="31"/>
        <v>1239</v>
      </c>
      <c r="O45" s="121" t="s">
        <v>28</v>
      </c>
    </row>
    <row r="46" spans="1:15" hidden="1" x14ac:dyDescent="0.2"/>
    <row r="47" spans="1:15" hidden="1" x14ac:dyDescent="0.2">
      <c r="A47" s="17" t="s">
        <v>619</v>
      </c>
    </row>
    <row r="48" spans="1:15" ht="13.5" hidden="1" thickBot="1" x14ac:dyDescent="0.25">
      <c r="A48" s="1333" t="s">
        <v>264</v>
      </c>
      <c r="B48" s="1332" t="s">
        <v>101</v>
      </c>
      <c r="C48" s="1332"/>
      <c r="D48" s="1332" t="s">
        <v>134</v>
      </c>
      <c r="E48" s="1332"/>
      <c r="F48" s="1332" t="s">
        <v>102</v>
      </c>
      <c r="G48" s="1332"/>
      <c r="H48" s="1332" t="s">
        <v>133</v>
      </c>
      <c r="I48" s="1332"/>
      <c r="J48" s="1332" t="s">
        <v>423</v>
      </c>
      <c r="K48" s="1332"/>
      <c r="L48" s="1332" t="s">
        <v>7</v>
      </c>
      <c r="M48" s="1332"/>
      <c r="N48" s="1324" t="s">
        <v>153</v>
      </c>
      <c r="O48" s="1327" t="s">
        <v>561</v>
      </c>
    </row>
    <row r="49" spans="1:15" ht="14.25" hidden="1" thickTop="1" thickBot="1" x14ac:dyDescent="0.25">
      <c r="A49" s="1334"/>
      <c r="B49" s="1330" t="s">
        <v>103</v>
      </c>
      <c r="C49" s="1330"/>
      <c r="D49" s="1330" t="s">
        <v>104</v>
      </c>
      <c r="E49" s="1330"/>
      <c r="F49" s="1330" t="s">
        <v>137</v>
      </c>
      <c r="G49" s="1330"/>
      <c r="H49" s="1330" t="s">
        <v>138</v>
      </c>
      <c r="I49" s="1330"/>
      <c r="J49" s="1330" t="s">
        <v>136</v>
      </c>
      <c r="K49" s="1330"/>
      <c r="L49" s="1330" t="s">
        <v>8</v>
      </c>
      <c r="M49" s="1330"/>
      <c r="N49" s="1325"/>
      <c r="O49" s="1328"/>
    </row>
    <row r="50" spans="1:15" ht="14.25" hidden="1" thickTop="1" thickBot="1" x14ac:dyDescent="0.25">
      <c r="A50" s="1334"/>
      <c r="B50" s="1331" t="s">
        <v>150</v>
      </c>
      <c r="C50" s="1331" t="s">
        <v>543</v>
      </c>
      <c r="D50" s="1331" t="s">
        <v>150</v>
      </c>
      <c r="E50" s="1331" t="s">
        <v>543</v>
      </c>
      <c r="F50" s="1331" t="s">
        <v>150</v>
      </c>
      <c r="G50" s="1331" t="s">
        <v>543</v>
      </c>
      <c r="H50" s="1331" t="s">
        <v>150</v>
      </c>
      <c r="I50" s="1331" t="s">
        <v>543</v>
      </c>
      <c r="J50" s="1331" t="s">
        <v>150</v>
      </c>
      <c r="K50" s="1331" t="s">
        <v>543</v>
      </c>
      <c r="L50" s="1331" t="s">
        <v>150</v>
      </c>
      <c r="M50" s="1331" t="s">
        <v>543</v>
      </c>
      <c r="N50" s="1325"/>
      <c r="O50" s="1328"/>
    </row>
    <row r="51" spans="1:15" ht="13.5" hidden="1" thickTop="1" x14ac:dyDescent="0.2">
      <c r="A51" s="1335"/>
      <c r="B51" s="1123"/>
      <c r="C51" s="1123"/>
      <c r="D51" s="1123"/>
      <c r="E51" s="1123"/>
      <c r="F51" s="1123"/>
      <c r="G51" s="1123"/>
      <c r="H51" s="1123"/>
      <c r="I51" s="1123"/>
      <c r="J51" s="1123"/>
      <c r="K51" s="1123"/>
      <c r="L51" s="1123"/>
      <c r="M51" s="1123"/>
      <c r="N51" s="1326"/>
      <c r="O51" s="1329"/>
    </row>
    <row r="52" spans="1:15" ht="13.5" hidden="1" thickBot="1" x14ac:dyDescent="0.25">
      <c r="A52" s="233" t="s">
        <v>105</v>
      </c>
      <c r="B52" s="94"/>
      <c r="C52" s="94"/>
      <c r="D52" s="94"/>
      <c r="E52" s="94"/>
      <c r="F52" s="94">
        <v>1</v>
      </c>
      <c r="G52" s="94">
        <v>1</v>
      </c>
      <c r="H52" s="94"/>
      <c r="I52" s="94">
        <v>4</v>
      </c>
      <c r="J52" s="94"/>
      <c r="K52" s="94"/>
      <c r="L52" s="164">
        <f>B52+D52+F52+H52+J52</f>
        <v>1</v>
      </c>
      <c r="M52" s="164">
        <f>C52+E52+G52+I52+K52</f>
        <v>5</v>
      </c>
      <c r="N52" s="164">
        <f t="shared" ref="N52:N62" si="32">SUM(L52:M52)</f>
        <v>6</v>
      </c>
      <c r="O52" s="21" t="s">
        <v>106</v>
      </c>
    </row>
    <row r="53" spans="1:15" ht="14.25" hidden="1" thickTop="1" thickBot="1" x14ac:dyDescent="0.25">
      <c r="A53" s="37" t="s">
        <v>107</v>
      </c>
      <c r="B53" s="95"/>
      <c r="C53" s="95"/>
      <c r="D53" s="95"/>
      <c r="E53" s="95"/>
      <c r="F53" s="95">
        <v>1</v>
      </c>
      <c r="G53" s="95">
        <v>1</v>
      </c>
      <c r="H53" s="95"/>
      <c r="I53" s="95"/>
      <c r="J53" s="95"/>
      <c r="K53" s="95"/>
      <c r="L53" s="166">
        <f t="shared" ref="L53:L62" si="33">B53+D53+F53+H53+J53</f>
        <v>1</v>
      </c>
      <c r="M53" s="166">
        <f t="shared" ref="M53:M62" si="34">C53+E53+G53+I53+K53</f>
        <v>1</v>
      </c>
      <c r="N53" s="166">
        <f t="shared" si="32"/>
        <v>2</v>
      </c>
      <c r="O53" s="20" t="s">
        <v>108</v>
      </c>
    </row>
    <row r="54" spans="1:15" ht="14.25" hidden="1" thickTop="1" thickBot="1" x14ac:dyDescent="0.25">
      <c r="A54" s="38" t="s">
        <v>424</v>
      </c>
      <c r="B54" s="96"/>
      <c r="C54" s="96"/>
      <c r="D54" s="96"/>
      <c r="E54" s="96"/>
      <c r="F54" s="96">
        <v>7</v>
      </c>
      <c r="G54" s="96">
        <v>5</v>
      </c>
      <c r="H54" s="96">
        <v>1</v>
      </c>
      <c r="I54" s="96"/>
      <c r="J54" s="96"/>
      <c r="K54" s="96"/>
      <c r="L54" s="165">
        <f t="shared" si="33"/>
        <v>8</v>
      </c>
      <c r="M54" s="165">
        <f t="shared" si="34"/>
        <v>5</v>
      </c>
      <c r="N54" s="165">
        <f t="shared" si="32"/>
        <v>13</v>
      </c>
      <c r="O54" s="19" t="s">
        <v>97</v>
      </c>
    </row>
    <row r="55" spans="1:15" ht="14.25" hidden="1" thickTop="1" thickBot="1" x14ac:dyDescent="0.25">
      <c r="A55" s="37" t="s">
        <v>109</v>
      </c>
      <c r="B55" s="95"/>
      <c r="C55" s="95"/>
      <c r="D55" s="95"/>
      <c r="E55" s="95"/>
      <c r="F55" s="95"/>
      <c r="G55" s="95"/>
      <c r="H55" s="95"/>
      <c r="I55" s="95">
        <v>1</v>
      </c>
      <c r="J55" s="95"/>
      <c r="K55" s="95"/>
      <c r="L55" s="166">
        <f t="shared" si="33"/>
        <v>0</v>
      </c>
      <c r="M55" s="166">
        <f t="shared" si="34"/>
        <v>1</v>
      </c>
      <c r="N55" s="166">
        <f t="shared" si="32"/>
        <v>1</v>
      </c>
      <c r="O55" s="20" t="s">
        <v>110</v>
      </c>
    </row>
    <row r="56" spans="1:15" ht="14.25" hidden="1" thickTop="1" thickBot="1" x14ac:dyDescent="0.25">
      <c r="A56" s="38" t="s">
        <v>98</v>
      </c>
      <c r="B56" s="96"/>
      <c r="C56" s="96"/>
      <c r="D56" s="96"/>
      <c r="E56" s="96"/>
      <c r="F56" s="96">
        <v>1</v>
      </c>
      <c r="G56" s="96">
        <v>1</v>
      </c>
      <c r="H56" s="96">
        <v>5</v>
      </c>
      <c r="I56" s="96">
        <v>2</v>
      </c>
      <c r="J56" s="96"/>
      <c r="K56" s="96"/>
      <c r="L56" s="165">
        <f t="shared" si="33"/>
        <v>6</v>
      </c>
      <c r="M56" s="165">
        <f t="shared" si="34"/>
        <v>3</v>
      </c>
      <c r="N56" s="165">
        <f t="shared" si="32"/>
        <v>9</v>
      </c>
      <c r="O56" s="19" t="s">
        <v>99</v>
      </c>
    </row>
    <row r="57" spans="1:15" ht="14.25" hidden="1" thickTop="1" thickBot="1" x14ac:dyDescent="0.25">
      <c r="A57" s="37" t="s">
        <v>94</v>
      </c>
      <c r="B57" s="95"/>
      <c r="C57" s="95"/>
      <c r="D57" s="95"/>
      <c r="E57" s="95"/>
      <c r="F57" s="95">
        <v>6</v>
      </c>
      <c r="G57" s="95">
        <v>2</v>
      </c>
      <c r="H57" s="95">
        <v>2</v>
      </c>
      <c r="I57" s="95">
        <v>2</v>
      </c>
      <c r="J57" s="95"/>
      <c r="K57" s="95"/>
      <c r="L57" s="166">
        <f t="shared" si="33"/>
        <v>8</v>
      </c>
      <c r="M57" s="166">
        <f t="shared" si="34"/>
        <v>4</v>
      </c>
      <c r="N57" s="166">
        <f t="shared" si="32"/>
        <v>12</v>
      </c>
      <c r="O57" s="20" t="s">
        <v>95</v>
      </c>
    </row>
    <row r="58" spans="1:15" ht="14.25" hidden="1" thickTop="1" thickBot="1" x14ac:dyDescent="0.25">
      <c r="A58" s="38" t="s">
        <v>111</v>
      </c>
      <c r="B58" s="96"/>
      <c r="C58" s="96"/>
      <c r="D58" s="96"/>
      <c r="E58" s="96"/>
      <c r="F58" s="96">
        <v>1</v>
      </c>
      <c r="G58" s="96">
        <v>1</v>
      </c>
      <c r="H58" s="96"/>
      <c r="I58" s="96"/>
      <c r="J58" s="96"/>
      <c r="K58" s="96"/>
      <c r="L58" s="165">
        <f t="shared" si="33"/>
        <v>1</v>
      </c>
      <c r="M58" s="165">
        <f t="shared" si="34"/>
        <v>1</v>
      </c>
      <c r="N58" s="165">
        <f t="shared" si="32"/>
        <v>2</v>
      </c>
      <c r="O58" s="19" t="s">
        <v>112</v>
      </c>
    </row>
    <row r="59" spans="1:15" ht="14.25" hidden="1" thickTop="1" thickBot="1" x14ac:dyDescent="0.25">
      <c r="A59" s="37" t="s">
        <v>113</v>
      </c>
      <c r="B59" s="95">
        <v>1</v>
      </c>
      <c r="C59" s="95"/>
      <c r="D59" s="95"/>
      <c r="E59" s="95"/>
      <c r="F59" s="95">
        <v>3</v>
      </c>
      <c r="G59" s="95"/>
      <c r="H59" s="95">
        <v>3</v>
      </c>
      <c r="I59" s="95">
        <v>2</v>
      </c>
      <c r="J59" s="95"/>
      <c r="K59" s="95"/>
      <c r="L59" s="166">
        <f t="shared" si="33"/>
        <v>7</v>
      </c>
      <c r="M59" s="166">
        <f t="shared" si="34"/>
        <v>2</v>
      </c>
      <c r="N59" s="166">
        <f t="shared" si="32"/>
        <v>9</v>
      </c>
      <c r="O59" s="20" t="s">
        <v>114</v>
      </c>
    </row>
    <row r="60" spans="1:15" ht="14.25" hidden="1" thickTop="1" thickBot="1" x14ac:dyDescent="0.25">
      <c r="A60" s="38" t="s">
        <v>115</v>
      </c>
      <c r="B60" s="96">
        <v>1</v>
      </c>
      <c r="C60" s="96"/>
      <c r="D60" s="96">
        <v>1</v>
      </c>
      <c r="E60" s="96"/>
      <c r="F60" s="96">
        <v>4</v>
      </c>
      <c r="G60" s="96">
        <v>3</v>
      </c>
      <c r="H60" s="96">
        <v>17</v>
      </c>
      <c r="I60" s="96">
        <v>17</v>
      </c>
      <c r="J60" s="96"/>
      <c r="K60" s="96"/>
      <c r="L60" s="165">
        <f t="shared" si="33"/>
        <v>23</v>
      </c>
      <c r="M60" s="165">
        <f t="shared" si="34"/>
        <v>20</v>
      </c>
      <c r="N60" s="165">
        <f t="shared" si="32"/>
        <v>43</v>
      </c>
      <c r="O60" s="19" t="s">
        <v>116</v>
      </c>
    </row>
    <row r="61" spans="1:15" ht="14.25" hidden="1" thickTop="1" thickBot="1" x14ac:dyDescent="0.25">
      <c r="A61" s="37" t="s">
        <v>117</v>
      </c>
      <c r="B61" s="95"/>
      <c r="C61" s="95"/>
      <c r="D61" s="95"/>
      <c r="E61" s="95"/>
      <c r="F61" s="95">
        <v>2</v>
      </c>
      <c r="G61" s="95"/>
      <c r="H61" s="95">
        <v>1</v>
      </c>
      <c r="I61" s="95">
        <v>1</v>
      </c>
      <c r="J61" s="95"/>
      <c r="K61" s="95"/>
      <c r="L61" s="166">
        <f t="shared" si="33"/>
        <v>3</v>
      </c>
      <c r="M61" s="166">
        <f t="shared" si="34"/>
        <v>1</v>
      </c>
      <c r="N61" s="166">
        <f t="shared" si="32"/>
        <v>4</v>
      </c>
      <c r="O61" s="20" t="s">
        <v>96</v>
      </c>
    </row>
    <row r="62" spans="1:15" ht="13.5" hidden="1" thickTop="1" x14ac:dyDescent="0.2">
      <c r="A62" s="23" t="s">
        <v>100</v>
      </c>
      <c r="B62" s="98"/>
      <c r="C62" s="98"/>
      <c r="D62" s="98">
        <v>2</v>
      </c>
      <c r="E62" s="98"/>
      <c r="F62" s="98">
        <v>14</v>
      </c>
      <c r="G62" s="98">
        <v>6</v>
      </c>
      <c r="H62" s="98">
        <v>4</v>
      </c>
      <c r="I62" s="98">
        <v>7</v>
      </c>
      <c r="J62" s="98"/>
      <c r="K62" s="98"/>
      <c r="L62" s="167">
        <f t="shared" si="33"/>
        <v>20</v>
      </c>
      <c r="M62" s="167">
        <f t="shared" si="34"/>
        <v>13</v>
      </c>
      <c r="N62" s="167">
        <f t="shared" si="32"/>
        <v>33</v>
      </c>
      <c r="O62" s="22" t="s">
        <v>93</v>
      </c>
    </row>
    <row r="63" spans="1:15" hidden="1" x14ac:dyDescent="0.2">
      <c r="A63" s="234" t="s">
        <v>27</v>
      </c>
      <c r="B63" s="176">
        <f>SUM(B52:B62)</f>
        <v>2</v>
      </c>
      <c r="C63" s="176">
        <f t="shared" ref="C63:N63" si="35">SUM(C52:C62)</f>
        <v>0</v>
      </c>
      <c r="D63" s="176">
        <f t="shared" si="35"/>
        <v>3</v>
      </c>
      <c r="E63" s="176">
        <f t="shared" si="35"/>
        <v>0</v>
      </c>
      <c r="F63" s="176">
        <f t="shared" si="35"/>
        <v>40</v>
      </c>
      <c r="G63" s="176">
        <f t="shared" si="35"/>
        <v>20</v>
      </c>
      <c r="H63" s="176">
        <f t="shared" si="35"/>
        <v>33</v>
      </c>
      <c r="I63" s="176">
        <f t="shared" si="35"/>
        <v>36</v>
      </c>
      <c r="J63" s="176">
        <f t="shared" si="35"/>
        <v>0</v>
      </c>
      <c r="K63" s="176">
        <f t="shared" si="35"/>
        <v>0</v>
      </c>
      <c r="L63" s="176">
        <f t="shared" si="35"/>
        <v>78</v>
      </c>
      <c r="M63" s="176">
        <f t="shared" si="35"/>
        <v>56</v>
      </c>
      <c r="N63" s="176">
        <f t="shared" si="35"/>
        <v>134</v>
      </c>
      <c r="O63" s="121" t="s">
        <v>28</v>
      </c>
    </row>
    <row r="64" spans="1:15" hidden="1" x14ac:dyDescent="0.2"/>
    <row r="65" spans="1:15" hidden="1" x14ac:dyDescent="0.2">
      <c r="A65" s="17" t="s">
        <v>620</v>
      </c>
    </row>
    <row r="66" spans="1:15" ht="13.5" hidden="1" thickBot="1" x14ac:dyDescent="0.25">
      <c r="A66" s="1333" t="s">
        <v>264</v>
      </c>
      <c r="B66" s="1332" t="s">
        <v>101</v>
      </c>
      <c r="C66" s="1332"/>
      <c r="D66" s="1332" t="s">
        <v>134</v>
      </c>
      <c r="E66" s="1332"/>
      <c r="F66" s="1332" t="s">
        <v>102</v>
      </c>
      <c r="G66" s="1332"/>
      <c r="H66" s="1332" t="s">
        <v>133</v>
      </c>
      <c r="I66" s="1332"/>
      <c r="J66" s="1332" t="s">
        <v>423</v>
      </c>
      <c r="K66" s="1332"/>
      <c r="L66" s="1332" t="s">
        <v>7</v>
      </c>
      <c r="M66" s="1332"/>
      <c r="N66" s="1324" t="s">
        <v>153</v>
      </c>
      <c r="O66" s="1327" t="s">
        <v>561</v>
      </c>
    </row>
    <row r="67" spans="1:15" ht="14.25" hidden="1" thickTop="1" thickBot="1" x14ac:dyDescent="0.25">
      <c r="A67" s="1334"/>
      <c r="B67" s="1330" t="s">
        <v>103</v>
      </c>
      <c r="C67" s="1330"/>
      <c r="D67" s="1330" t="s">
        <v>104</v>
      </c>
      <c r="E67" s="1330"/>
      <c r="F67" s="1330" t="s">
        <v>137</v>
      </c>
      <c r="G67" s="1330"/>
      <c r="H67" s="1330" t="s">
        <v>138</v>
      </c>
      <c r="I67" s="1330"/>
      <c r="J67" s="1330" t="s">
        <v>136</v>
      </c>
      <c r="K67" s="1330"/>
      <c r="L67" s="1330" t="s">
        <v>8</v>
      </c>
      <c r="M67" s="1330"/>
      <c r="N67" s="1325"/>
      <c r="O67" s="1328"/>
    </row>
    <row r="68" spans="1:15" ht="14.25" hidden="1" thickTop="1" thickBot="1" x14ac:dyDescent="0.25">
      <c r="A68" s="1334"/>
      <c r="B68" s="1331" t="s">
        <v>150</v>
      </c>
      <c r="C68" s="1331" t="s">
        <v>543</v>
      </c>
      <c r="D68" s="1331" t="s">
        <v>150</v>
      </c>
      <c r="E68" s="1331" t="s">
        <v>543</v>
      </c>
      <c r="F68" s="1331" t="s">
        <v>150</v>
      </c>
      <c r="G68" s="1331" t="s">
        <v>543</v>
      </c>
      <c r="H68" s="1331" t="s">
        <v>150</v>
      </c>
      <c r="I68" s="1331" t="s">
        <v>543</v>
      </c>
      <c r="J68" s="1331" t="s">
        <v>150</v>
      </c>
      <c r="K68" s="1331" t="s">
        <v>543</v>
      </c>
      <c r="L68" s="1331" t="s">
        <v>150</v>
      </c>
      <c r="M68" s="1331" t="s">
        <v>543</v>
      </c>
      <c r="N68" s="1325"/>
      <c r="O68" s="1328"/>
    </row>
    <row r="69" spans="1:15" ht="13.5" hidden="1" thickTop="1" x14ac:dyDescent="0.2">
      <c r="A69" s="1335"/>
      <c r="B69" s="1123"/>
      <c r="C69" s="1123"/>
      <c r="D69" s="1123"/>
      <c r="E69" s="1123"/>
      <c r="F69" s="1123"/>
      <c r="G69" s="1123"/>
      <c r="H69" s="1123"/>
      <c r="I69" s="1123"/>
      <c r="J69" s="1123"/>
      <c r="K69" s="1123"/>
      <c r="L69" s="1123"/>
      <c r="M69" s="1123"/>
      <c r="N69" s="1326"/>
      <c r="O69" s="1329"/>
    </row>
    <row r="70" spans="1:15" ht="13.5" hidden="1" thickBot="1" x14ac:dyDescent="0.25">
      <c r="A70" s="233" t="s">
        <v>105</v>
      </c>
      <c r="B70" s="94"/>
      <c r="C70" s="94"/>
      <c r="D70" s="94"/>
      <c r="E70" s="94"/>
      <c r="F70" s="94"/>
      <c r="G70" s="94"/>
      <c r="H70" s="94"/>
      <c r="I70" s="94"/>
      <c r="J70" s="94"/>
      <c r="K70" s="94"/>
      <c r="L70" s="164">
        <f>B70+D70+F70+H70+J70</f>
        <v>0</v>
      </c>
      <c r="M70" s="164">
        <f>C70+E70+G70+I70+K70</f>
        <v>0</v>
      </c>
      <c r="N70" s="164">
        <f t="shared" ref="N70:N80" si="36">SUM(L70:M70)</f>
        <v>0</v>
      </c>
      <c r="O70" s="21" t="s">
        <v>106</v>
      </c>
    </row>
    <row r="71" spans="1:15" ht="14.25" hidden="1" thickTop="1" thickBot="1" x14ac:dyDescent="0.25">
      <c r="A71" s="37" t="s">
        <v>107</v>
      </c>
      <c r="B71" s="95"/>
      <c r="C71" s="95"/>
      <c r="D71" s="95"/>
      <c r="E71" s="95"/>
      <c r="F71" s="95"/>
      <c r="G71" s="95"/>
      <c r="H71" s="95"/>
      <c r="I71" s="95"/>
      <c r="J71" s="95"/>
      <c r="K71" s="95"/>
      <c r="L71" s="166">
        <f t="shared" ref="L71:L80" si="37">B71+D71+F71+H71+J71</f>
        <v>0</v>
      </c>
      <c r="M71" s="166">
        <f t="shared" ref="M71:M80" si="38">C71+E71+G71+I71+K71</f>
        <v>0</v>
      </c>
      <c r="N71" s="166">
        <f t="shared" si="36"/>
        <v>0</v>
      </c>
      <c r="O71" s="20" t="s">
        <v>108</v>
      </c>
    </row>
    <row r="72" spans="1:15" ht="14.25" hidden="1" thickTop="1" thickBot="1" x14ac:dyDescent="0.25">
      <c r="A72" s="38" t="s">
        <v>424</v>
      </c>
      <c r="B72" s="96"/>
      <c r="C72" s="96"/>
      <c r="D72" s="96"/>
      <c r="E72" s="96"/>
      <c r="F72" s="96"/>
      <c r="G72" s="96"/>
      <c r="H72" s="96"/>
      <c r="I72" s="96"/>
      <c r="J72" s="96"/>
      <c r="K72" s="96"/>
      <c r="L72" s="165">
        <f t="shared" si="37"/>
        <v>0</v>
      </c>
      <c r="M72" s="165">
        <f t="shared" si="38"/>
        <v>0</v>
      </c>
      <c r="N72" s="165">
        <f t="shared" si="36"/>
        <v>0</v>
      </c>
      <c r="O72" s="19" t="s">
        <v>97</v>
      </c>
    </row>
    <row r="73" spans="1:15" ht="14.25" hidden="1" thickTop="1" thickBot="1" x14ac:dyDescent="0.25">
      <c r="A73" s="37" t="s">
        <v>109</v>
      </c>
      <c r="B73" s="95"/>
      <c r="C73" s="95"/>
      <c r="D73" s="95"/>
      <c r="E73" s="95"/>
      <c r="F73" s="95"/>
      <c r="G73" s="95"/>
      <c r="H73" s="95"/>
      <c r="I73" s="95"/>
      <c r="J73" s="95"/>
      <c r="K73" s="95"/>
      <c r="L73" s="166">
        <f t="shared" si="37"/>
        <v>0</v>
      </c>
      <c r="M73" s="166">
        <f t="shared" si="38"/>
        <v>0</v>
      </c>
      <c r="N73" s="166">
        <f t="shared" si="36"/>
        <v>0</v>
      </c>
      <c r="O73" s="20" t="s">
        <v>110</v>
      </c>
    </row>
    <row r="74" spans="1:15" ht="14.25" hidden="1" thickTop="1" thickBot="1" x14ac:dyDescent="0.25">
      <c r="A74" s="38" t="s">
        <v>98</v>
      </c>
      <c r="B74" s="96"/>
      <c r="C74" s="96"/>
      <c r="D74" s="96"/>
      <c r="E74" s="96"/>
      <c r="F74" s="96"/>
      <c r="G74" s="96"/>
      <c r="H74" s="96"/>
      <c r="I74" s="96"/>
      <c r="J74" s="96"/>
      <c r="K74" s="96"/>
      <c r="L74" s="165">
        <f t="shared" si="37"/>
        <v>0</v>
      </c>
      <c r="M74" s="165">
        <f t="shared" si="38"/>
        <v>0</v>
      </c>
      <c r="N74" s="165">
        <f t="shared" si="36"/>
        <v>0</v>
      </c>
      <c r="O74" s="19" t="s">
        <v>99</v>
      </c>
    </row>
    <row r="75" spans="1:15" ht="14.25" hidden="1" thickTop="1" thickBot="1" x14ac:dyDescent="0.25">
      <c r="A75" s="37" t="s">
        <v>94</v>
      </c>
      <c r="B75" s="95"/>
      <c r="C75" s="95"/>
      <c r="D75" s="95"/>
      <c r="E75" s="95"/>
      <c r="F75" s="95"/>
      <c r="G75" s="95"/>
      <c r="H75" s="95"/>
      <c r="I75" s="95"/>
      <c r="J75" s="95"/>
      <c r="K75" s="95"/>
      <c r="L75" s="166">
        <f t="shared" si="37"/>
        <v>0</v>
      </c>
      <c r="M75" s="166">
        <f t="shared" si="38"/>
        <v>0</v>
      </c>
      <c r="N75" s="166">
        <f t="shared" si="36"/>
        <v>0</v>
      </c>
      <c r="O75" s="20" t="s">
        <v>95</v>
      </c>
    </row>
    <row r="76" spans="1:15" ht="14.25" hidden="1" thickTop="1" thickBot="1" x14ac:dyDescent="0.25">
      <c r="A76" s="38" t="s">
        <v>111</v>
      </c>
      <c r="B76" s="96"/>
      <c r="C76" s="96"/>
      <c r="D76" s="96"/>
      <c r="E76" s="96"/>
      <c r="F76" s="96"/>
      <c r="G76" s="96"/>
      <c r="H76" s="96"/>
      <c r="I76" s="96"/>
      <c r="J76" s="96"/>
      <c r="K76" s="96"/>
      <c r="L76" s="165">
        <f t="shared" si="37"/>
        <v>0</v>
      </c>
      <c r="M76" s="165">
        <f t="shared" si="38"/>
        <v>0</v>
      </c>
      <c r="N76" s="165">
        <f t="shared" si="36"/>
        <v>0</v>
      </c>
      <c r="O76" s="19" t="s">
        <v>112</v>
      </c>
    </row>
    <row r="77" spans="1:15" ht="14.25" hidden="1" thickTop="1" thickBot="1" x14ac:dyDescent="0.25">
      <c r="A77" s="37" t="s">
        <v>113</v>
      </c>
      <c r="B77" s="95"/>
      <c r="C77" s="95"/>
      <c r="D77" s="95"/>
      <c r="E77" s="95"/>
      <c r="F77" s="95"/>
      <c r="G77" s="95"/>
      <c r="H77" s="95">
        <v>6</v>
      </c>
      <c r="I77" s="95">
        <v>1</v>
      </c>
      <c r="J77" s="95"/>
      <c r="K77" s="95"/>
      <c r="L77" s="166">
        <f t="shared" si="37"/>
        <v>6</v>
      </c>
      <c r="M77" s="166">
        <f t="shared" si="38"/>
        <v>1</v>
      </c>
      <c r="N77" s="166">
        <f t="shared" si="36"/>
        <v>7</v>
      </c>
      <c r="O77" s="20" t="s">
        <v>114</v>
      </c>
    </row>
    <row r="78" spans="1:15" ht="14.25" hidden="1" thickTop="1" thickBot="1" x14ac:dyDescent="0.25">
      <c r="A78" s="38" t="s">
        <v>115</v>
      </c>
      <c r="B78" s="96"/>
      <c r="C78" s="96"/>
      <c r="D78" s="96"/>
      <c r="E78" s="96"/>
      <c r="F78" s="96"/>
      <c r="G78" s="96"/>
      <c r="H78" s="96"/>
      <c r="I78" s="96"/>
      <c r="J78" s="96"/>
      <c r="K78" s="96"/>
      <c r="L78" s="165">
        <f t="shared" si="37"/>
        <v>0</v>
      </c>
      <c r="M78" s="165">
        <f t="shared" si="38"/>
        <v>0</v>
      </c>
      <c r="N78" s="165">
        <f t="shared" si="36"/>
        <v>0</v>
      </c>
      <c r="O78" s="19" t="s">
        <v>116</v>
      </c>
    </row>
    <row r="79" spans="1:15" ht="14.25" hidden="1" thickTop="1" thickBot="1" x14ac:dyDescent="0.25">
      <c r="A79" s="37" t="s">
        <v>117</v>
      </c>
      <c r="B79" s="95"/>
      <c r="C79" s="95"/>
      <c r="D79" s="95"/>
      <c r="E79" s="95"/>
      <c r="F79" s="95"/>
      <c r="G79" s="95"/>
      <c r="H79" s="95"/>
      <c r="I79" s="95"/>
      <c r="J79" s="95"/>
      <c r="K79" s="95"/>
      <c r="L79" s="166">
        <f t="shared" si="37"/>
        <v>0</v>
      </c>
      <c r="M79" s="166">
        <f t="shared" si="38"/>
        <v>0</v>
      </c>
      <c r="N79" s="166">
        <f t="shared" si="36"/>
        <v>0</v>
      </c>
      <c r="O79" s="20" t="s">
        <v>96</v>
      </c>
    </row>
    <row r="80" spans="1:15" ht="13.5" hidden="1" thickTop="1" x14ac:dyDescent="0.2">
      <c r="A80" s="23" t="s">
        <v>100</v>
      </c>
      <c r="B80" s="98"/>
      <c r="C80" s="98"/>
      <c r="D80" s="98"/>
      <c r="E80" s="98"/>
      <c r="F80" s="98"/>
      <c r="G80" s="98"/>
      <c r="H80" s="98">
        <v>1</v>
      </c>
      <c r="I80" s="98">
        <v>1</v>
      </c>
      <c r="J80" s="98"/>
      <c r="K80" s="98"/>
      <c r="L80" s="167">
        <f t="shared" si="37"/>
        <v>1</v>
      </c>
      <c r="M80" s="167">
        <f t="shared" si="38"/>
        <v>1</v>
      </c>
      <c r="N80" s="167">
        <f t="shared" si="36"/>
        <v>2</v>
      </c>
      <c r="O80" s="22" t="s">
        <v>93</v>
      </c>
    </row>
    <row r="81" spans="1:15" hidden="1" x14ac:dyDescent="0.2">
      <c r="A81" s="234" t="s">
        <v>27</v>
      </c>
      <c r="B81" s="176">
        <f>SUM(B70:B80)</f>
        <v>0</v>
      </c>
      <c r="C81" s="176">
        <f t="shared" ref="C81:N81" si="39">SUM(C70:C80)</f>
        <v>0</v>
      </c>
      <c r="D81" s="176">
        <f t="shared" si="39"/>
        <v>0</v>
      </c>
      <c r="E81" s="176">
        <f t="shared" si="39"/>
        <v>0</v>
      </c>
      <c r="F81" s="176">
        <f t="shared" si="39"/>
        <v>0</v>
      </c>
      <c r="G81" s="176">
        <f t="shared" si="39"/>
        <v>0</v>
      </c>
      <c r="H81" s="176">
        <f t="shared" si="39"/>
        <v>7</v>
      </c>
      <c r="I81" s="176">
        <f t="shared" si="39"/>
        <v>2</v>
      </c>
      <c r="J81" s="176">
        <f t="shared" si="39"/>
        <v>0</v>
      </c>
      <c r="K81" s="176">
        <f t="shared" si="39"/>
        <v>0</v>
      </c>
      <c r="L81" s="176">
        <f t="shared" si="39"/>
        <v>7</v>
      </c>
      <c r="M81" s="176">
        <f t="shared" si="39"/>
        <v>2</v>
      </c>
      <c r="N81" s="176">
        <f t="shared" si="39"/>
        <v>9</v>
      </c>
      <c r="O81" s="121" t="s">
        <v>28</v>
      </c>
    </row>
    <row r="82" spans="1:15" hidden="1" x14ac:dyDescent="0.2"/>
    <row r="83" spans="1:15" hidden="1" x14ac:dyDescent="0.2">
      <c r="A83" s="17" t="s">
        <v>154</v>
      </c>
    </row>
    <row r="84" spans="1:15" ht="13.5" hidden="1" thickBot="1" x14ac:dyDescent="0.25">
      <c r="A84" s="1333" t="s">
        <v>264</v>
      </c>
      <c r="B84" s="1332" t="s">
        <v>101</v>
      </c>
      <c r="C84" s="1332"/>
      <c r="D84" s="1332" t="s">
        <v>134</v>
      </c>
      <c r="E84" s="1332"/>
      <c r="F84" s="1332" t="s">
        <v>102</v>
      </c>
      <c r="G84" s="1332"/>
      <c r="H84" s="1332" t="s">
        <v>133</v>
      </c>
      <c r="I84" s="1332"/>
      <c r="J84" s="1332" t="s">
        <v>423</v>
      </c>
      <c r="K84" s="1332"/>
      <c r="L84" s="1332" t="s">
        <v>7</v>
      </c>
      <c r="M84" s="1332"/>
      <c r="N84" s="1324" t="s">
        <v>153</v>
      </c>
      <c r="O84" s="1327" t="s">
        <v>561</v>
      </c>
    </row>
    <row r="85" spans="1:15" ht="14.25" hidden="1" thickTop="1" thickBot="1" x14ac:dyDescent="0.25">
      <c r="A85" s="1334"/>
      <c r="B85" s="1330" t="s">
        <v>103</v>
      </c>
      <c r="C85" s="1330"/>
      <c r="D85" s="1330" t="s">
        <v>104</v>
      </c>
      <c r="E85" s="1330"/>
      <c r="F85" s="1330" t="s">
        <v>137</v>
      </c>
      <c r="G85" s="1330"/>
      <c r="H85" s="1330" t="s">
        <v>138</v>
      </c>
      <c r="I85" s="1330"/>
      <c r="J85" s="1330" t="s">
        <v>136</v>
      </c>
      <c r="K85" s="1330"/>
      <c r="L85" s="1330" t="s">
        <v>8</v>
      </c>
      <c r="M85" s="1330"/>
      <c r="N85" s="1325"/>
      <c r="O85" s="1328"/>
    </row>
    <row r="86" spans="1:15" ht="14.25" hidden="1" thickTop="1" thickBot="1" x14ac:dyDescent="0.25">
      <c r="A86" s="1334"/>
      <c r="B86" s="1331" t="s">
        <v>150</v>
      </c>
      <c r="C86" s="1331" t="s">
        <v>543</v>
      </c>
      <c r="D86" s="1331" t="s">
        <v>150</v>
      </c>
      <c r="E86" s="1331" t="s">
        <v>543</v>
      </c>
      <c r="F86" s="1331" t="s">
        <v>150</v>
      </c>
      <c r="G86" s="1331" t="s">
        <v>543</v>
      </c>
      <c r="H86" s="1331" t="s">
        <v>150</v>
      </c>
      <c r="I86" s="1331" t="s">
        <v>543</v>
      </c>
      <c r="J86" s="1331" t="s">
        <v>150</v>
      </c>
      <c r="K86" s="1331" t="s">
        <v>543</v>
      </c>
      <c r="L86" s="1331" t="s">
        <v>150</v>
      </c>
      <c r="M86" s="1331" t="s">
        <v>543</v>
      </c>
      <c r="N86" s="1325"/>
      <c r="O86" s="1328"/>
    </row>
    <row r="87" spans="1:15" ht="13.5" hidden="1" thickTop="1" x14ac:dyDescent="0.2">
      <c r="A87" s="1335"/>
      <c r="B87" s="1123"/>
      <c r="C87" s="1123"/>
      <c r="D87" s="1123"/>
      <c r="E87" s="1123"/>
      <c r="F87" s="1123"/>
      <c r="G87" s="1123"/>
      <c r="H87" s="1123"/>
      <c r="I87" s="1123"/>
      <c r="J87" s="1123"/>
      <c r="K87" s="1123"/>
      <c r="L87" s="1123"/>
      <c r="M87" s="1123"/>
      <c r="N87" s="1326"/>
      <c r="O87" s="1329"/>
    </row>
    <row r="88" spans="1:15" ht="13.5" hidden="1" thickBot="1" x14ac:dyDescent="0.25">
      <c r="A88" s="233" t="s">
        <v>105</v>
      </c>
      <c r="B88" s="94">
        <f>SUM(B34+B52+B70)</f>
        <v>7</v>
      </c>
      <c r="C88" s="94">
        <f t="shared" ref="C88:K88" si="40">SUM(C34+C52+C70)</f>
        <v>16</v>
      </c>
      <c r="D88" s="94">
        <f t="shared" si="40"/>
        <v>24</v>
      </c>
      <c r="E88" s="94">
        <f t="shared" si="40"/>
        <v>20</v>
      </c>
      <c r="F88" s="94">
        <f t="shared" si="40"/>
        <v>36</v>
      </c>
      <c r="G88" s="94">
        <f t="shared" si="40"/>
        <v>34</v>
      </c>
      <c r="H88" s="94">
        <f t="shared" si="40"/>
        <v>10</v>
      </c>
      <c r="I88" s="94">
        <f t="shared" si="40"/>
        <v>38</v>
      </c>
      <c r="J88" s="94">
        <f t="shared" si="40"/>
        <v>29</v>
      </c>
      <c r="K88" s="94">
        <f t="shared" si="40"/>
        <v>58</v>
      </c>
      <c r="L88" s="164">
        <f>B88+D88+F88+H88+J88</f>
        <v>106</v>
      </c>
      <c r="M88" s="164">
        <f>C88+E88+G88+I88+K88</f>
        <v>166</v>
      </c>
      <c r="N88" s="164">
        <f t="shared" ref="N88:N98" si="41">SUM(L88:M88)</f>
        <v>272</v>
      </c>
      <c r="O88" s="21" t="s">
        <v>106</v>
      </c>
    </row>
    <row r="89" spans="1:15" ht="14.25" hidden="1" thickTop="1" thickBot="1" x14ac:dyDescent="0.25">
      <c r="A89" s="37" t="s">
        <v>107</v>
      </c>
      <c r="B89" s="94">
        <f t="shared" ref="B89:K89" si="42">SUM(B35+B53+B71)</f>
        <v>3</v>
      </c>
      <c r="C89" s="94">
        <f t="shared" si="42"/>
        <v>0</v>
      </c>
      <c r="D89" s="94">
        <f t="shared" si="42"/>
        <v>0</v>
      </c>
      <c r="E89" s="94">
        <f t="shared" si="42"/>
        <v>0</v>
      </c>
      <c r="F89" s="94">
        <f t="shared" si="42"/>
        <v>4</v>
      </c>
      <c r="G89" s="94">
        <f t="shared" si="42"/>
        <v>1</v>
      </c>
      <c r="H89" s="94">
        <f t="shared" si="42"/>
        <v>5</v>
      </c>
      <c r="I89" s="94">
        <f t="shared" si="42"/>
        <v>0</v>
      </c>
      <c r="J89" s="94">
        <f t="shared" si="42"/>
        <v>0</v>
      </c>
      <c r="K89" s="94">
        <f t="shared" si="42"/>
        <v>0</v>
      </c>
      <c r="L89" s="166">
        <f t="shared" ref="L89:L98" si="43">B89+D89+F89+H89+J89</f>
        <v>12</v>
      </c>
      <c r="M89" s="166">
        <f t="shared" ref="M89:M98" si="44">C89+E89+G89+I89+K89</f>
        <v>1</v>
      </c>
      <c r="N89" s="166">
        <f t="shared" si="41"/>
        <v>13</v>
      </c>
      <c r="O89" s="20" t="s">
        <v>108</v>
      </c>
    </row>
    <row r="90" spans="1:15" ht="14.25" hidden="1" thickTop="1" thickBot="1" x14ac:dyDescent="0.25">
      <c r="A90" s="38" t="s">
        <v>424</v>
      </c>
      <c r="B90" s="94">
        <f t="shared" ref="B90:K90" si="45">SUM(B36+B54+B72)</f>
        <v>15</v>
      </c>
      <c r="C90" s="94">
        <f t="shared" si="45"/>
        <v>2</v>
      </c>
      <c r="D90" s="94">
        <f t="shared" si="45"/>
        <v>28</v>
      </c>
      <c r="E90" s="94">
        <f t="shared" si="45"/>
        <v>5</v>
      </c>
      <c r="F90" s="94">
        <f t="shared" si="45"/>
        <v>19</v>
      </c>
      <c r="G90" s="94">
        <f t="shared" si="45"/>
        <v>8</v>
      </c>
      <c r="H90" s="94">
        <f t="shared" si="45"/>
        <v>14</v>
      </c>
      <c r="I90" s="94">
        <f t="shared" si="45"/>
        <v>8</v>
      </c>
      <c r="J90" s="94">
        <f t="shared" si="45"/>
        <v>6</v>
      </c>
      <c r="K90" s="94">
        <f t="shared" si="45"/>
        <v>18</v>
      </c>
      <c r="L90" s="165">
        <f t="shared" si="43"/>
        <v>82</v>
      </c>
      <c r="M90" s="165">
        <f t="shared" si="44"/>
        <v>41</v>
      </c>
      <c r="N90" s="165">
        <f t="shared" si="41"/>
        <v>123</v>
      </c>
      <c r="O90" s="19" t="s">
        <v>97</v>
      </c>
    </row>
    <row r="91" spans="1:15" ht="14.25" hidden="1" thickTop="1" thickBot="1" x14ac:dyDescent="0.25">
      <c r="A91" s="37" t="s">
        <v>109</v>
      </c>
      <c r="B91" s="94">
        <f t="shared" ref="B91:K91" si="46">SUM(B37+B55+B73)</f>
        <v>0</v>
      </c>
      <c r="C91" s="94">
        <f t="shared" si="46"/>
        <v>0</v>
      </c>
      <c r="D91" s="94">
        <f t="shared" si="46"/>
        <v>1</v>
      </c>
      <c r="E91" s="94">
        <f t="shared" si="46"/>
        <v>0</v>
      </c>
      <c r="F91" s="94">
        <f t="shared" si="46"/>
        <v>0</v>
      </c>
      <c r="G91" s="94">
        <f t="shared" si="46"/>
        <v>1</v>
      </c>
      <c r="H91" s="94">
        <f t="shared" si="46"/>
        <v>0</v>
      </c>
      <c r="I91" s="94">
        <f t="shared" si="46"/>
        <v>4</v>
      </c>
      <c r="J91" s="94">
        <f t="shared" si="46"/>
        <v>5</v>
      </c>
      <c r="K91" s="94">
        <f t="shared" si="46"/>
        <v>6</v>
      </c>
      <c r="L91" s="166">
        <f t="shared" si="43"/>
        <v>6</v>
      </c>
      <c r="M91" s="166">
        <f t="shared" si="44"/>
        <v>11</v>
      </c>
      <c r="N91" s="166">
        <f t="shared" si="41"/>
        <v>17</v>
      </c>
      <c r="O91" s="20" t="s">
        <v>110</v>
      </c>
    </row>
    <row r="92" spans="1:15" ht="14.25" hidden="1" thickTop="1" thickBot="1" x14ac:dyDescent="0.25">
      <c r="A92" s="38" t="s">
        <v>98</v>
      </c>
      <c r="B92" s="94">
        <f t="shared" ref="B92:K92" si="47">SUM(B38+B56+B74)</f>
        <v>0</v>
      </c>
      <c r="C92" s="94">
        <f t="shared" si="47"/>
        <v>0</v>
      </c>
      <c r="D92" s="94">
        <f t="shared" si="47"/>
        <v>4</v>
      </c>
      <c r="E92" s="94">
        <f t="shared" si="47"/>
        <v>0</v>
      </c>
      <c r="F92" s="94">
        <f t="shared" si="47"/>
        <v>9</v>
      </c>
      <c r="G92" s="94">
        <f t="shared" si="47"/>
        <v>1</v>
      </c>
      <c r="H92" s="94">
        <f t="shared" si="47"/>
        <v>8</v>
      </c>
      <c r="I92" s="94">
        <f t="shared" si="47"/>
        <v>3</v>
      </c>
      <c r="J92" s="94">
        <f t="shared" si="47"/>
        <v>5</v>
      </c>
      <c r="K92" s="94">
        <f t="shared" si="47"/>
        <v>3</v>
      </c>
      <c r="L92" s="165">
        <f t="shared" si="43"/>
        <v>26</v>
      </c>
      <c r="M92" s="165">
        <f t="shared" si="44"/>
        <v>7</v>
      </c>
      <c r="N92" s="165">
        <f t="shared" si="41"/>
        <v>33</v>
      </c>
      <c r="O92" s="19" t="s">
        <v>99</v>
      </c>
    </row>
    <row r="93" spans="1:15" ht="14.25" hidden="1" thickTop="1" thickBot="1" x14ac:dyDescent="0.25">
      <c r="A93" s="37" t="s">
        <v>94</v>
      </c>
      <c r="B93" s="94">
        <f t="shared" ref="B93:K93" si="48">SUM(B39+B57+B75)</f>
        <v>19</v>
      </c>
      <c r="C93" s="94">
        <f t="shared" si="48"/>
        <v>0</v>
      </c>
      <c r="D93" s="94">
        <f t="shared" si="48"/>
        <v>27</v>
      </c>
      <c r="E93" s="94">
        <f t="shared" si="48"/>
        <v>3</v>
      </c>
      <c r="F93" s="94">
        <f t="shared" si="48"/>
        <v>54</v>
      </c>
      <c r="G93" s="94">
        <f t="shared" si="48"/>
        <v>6</v>
      </c>
      <c r="H93" s="94">
        <f t="shared" si="48"/>
        <v>22</v>
      </c>
      <c r="I93" s="94">
        <f t="shared" si="48"/>
        <v>12</v>
      </c>
      <c r="J93" s="94">
        <f t="shared" si="48"/>
        <v>12</v>
      </c>
      <c r="K93" s="94">
        <f t="shared" si="48"/>
        <v>12</v>
      </c>
      <c r="L93" s="166">
        <f t="shared" si="43"/>
        <v>134</v>
      </c>
      <c r="M93" s="166">
        <f t="shared" si="44"/>
        <v>33</v>
      </c>
      <c r="N93" s="166">
        <f t="shared" si="41"/>
        <v>167</v>
      </c>
      <c r="O93" s="20" t="s">
        <v>95</v>
      </c>
    </row>
    <row r="94" spans="1:15" ht="14.25" hidden="1" thickTop="1" thickBot="1" x14ac:dyDescent="0.25">
      <c r="A94" s="38" t="s">
        <v>111</v>
      </c>
      <c r="B94" s="94">
        <f t="shared" ref="B94:K94" si="49">SUM(B40+B58+B76)</f>
        <v>4</v>
      </c>
      <c r="C94" s="94">
        <f t="shared" si="49"/>
        <v>0</v>
      </c>
      <c r="D94" s="94">
        <f t="shared" si="49"/>
        <v>5</v>
      </c>
      <c r="E94" s="94">
        <f t="shared" si="49"/>
        <v>1</v>
      </c>
      <c r="F94" s="94">
        <f t="shared" si="49"/>
        <v>3</v>
      </c>
      <c r="G94" s="94">
        <f t="shared" si="49"/>
        <v>2</v>
      </c>
      <c r="H94" s="94">
        <f t="shared" si="49"/>
        <v>5</v>
      </c>
      <c r="I94" s="94">
        <f t="shared" si="49"/>
        <v>3</v>
      </c>
      <c r="J94" s="94">
        <f t="shared" si="49"/>
        <v>2</v>
      </c>
      <c r="K94" s="94">
        <f t="shared" si="49"/>
        <v>2</v>
      </c>
      <c r="L94" s="165">
        <f t="shared" si="43"/>
        <v>19</v>
      </c>
      <c r="M94" s="165">
        <f t="shared" si="44"/>
        <v>8</v>
      </c>
      <c r="N94" s="165">
        <f t="shared" si="41"/>
        <v>27</v>
      </c>
      <c r="O94" s="19" t="s">
        <v>112</v>
      </c>
    </row>
    <row r="95" spans="1:15" ht="14.25" hidden="1" thickTop="1" thickBot="1" x14ac:dyDescent="0.25">
      <c r="A95" s="37" t="s">
        <v>113</v>
      </c>
      <c r="B95" s="94">
        <f t="shared" ref="B95:K95" si="50">SUM(B41+B59+B77)</f>
        <v>9</v>
      </c>
      <c r="C95" s="94">
        <f t="shared" si="50"/>
        <v>1</v>
      </c>
      <c r="D95" s="94">
        <f t="shared" si="50"/>
        <v>11</v>
      </c>
      <c r="E95" s="94">
        <f t="shared" si="50"/>
        <v>1</v>
      </c>
      <c r="F95" s="94">
        <f t="shared" si="50"/>
        <v>13</v>
      </c>
      <c r="G95" s="94">
        <f t="shared" si="50"/>
        <v>2</v>
      </c>
      <c r="H95" s="94">
        <f t="shared" si="50"/>
        <v>21</v>
      </c>
      <c r="I95" s="94">
        <f t="shared" si="50"/>
        <v>10</v>
      </c>
      <c r="J95" s="94">
        <f t="shared" si="50"/>
        <v>2</v>
      </c>
      <c r="K95" s="94">
        <f t="shared" si="50"/>
        <v>2</v>
      </c>
      <c r="L95" s="166">
        <f t="shared" si="43"/>
        <v>56</v>
      </c>
      <c r="M95" s="166">
        <f t="shared" si="44"/>
        <v>16</v>
      </c>
      <c r="N95" s="166">
        <f t="shared" si="41"/>
        <v>72</v>
      </c>
      <c r="O95" s="20" t="s">
        <v>114</v>
      </c>
    </row>
    <row r="96" spans="1:15" ht="14.25" hidden="1" thickTop="1" thickBot="1" x14ac:dyDescent="0.25">
      <c r="A96" s="38" t="s">
        <v>115</v>
      </c>
      <c r="B96" s="94">
        <f t="shared" ref="B96:K96" si="51">SUM(B42+B60+B78)</f>
        <v>19</v>
      </c>
      <c r="C96" s="94">
        <f t="shared" si="51"/>
        <v>3</v>
      </c>
      <c r="D96" s="94">
        <f t="shared" si="51"/>
        <v>16</v>
      </c>
      <c r="E96" s="94">
        <f t="shared" si="51"/>
        <v>3</v>
      </c>
      <c r="F96" s="94">
        <f t="shared" si="51"/>
        <v>19</v>
      </c>
      <c r="G96" s="94">
        <f t="shared" si="51"/>
        <v>10</v>
      </c>
      <c r="H96" s="94">
        <f t="shared" si="51"/>
        <v>51</v>
      </c>
      <c r="I96" s="94">
        <f t="shared" si="51"/>
        <v>46</v>
      </c>
      <c r="J96" s="94">
        <f t="shared" si="51"/>
        <v>3</v>
      </c>
      <c r="K96" s="94">
        <f t="shared" si="51"/>
        <v>5</v>
      </c>
      <c r="L96" s="165">
        <f t="shared" si="43"/>
        <v>108</v>
      </c>
      <c r="M96" s="165">
        <f t="shared" si="44"/>
        <v>67</v>
      </c>
      <c r="N96" s="165">
        <f t="shared" si="41"/>
        <v>175</v>
      </c>
      <c r="O96" s="19" t="s">
        <v>116</v>
      </c>
    </row>
    <row r="97" spans="1:24" ht="14.25" hidden="1" thickTop="1" thickBot="1" x14ac:dyDescent="0.25">
      <c r="A97" s="37" t="s">
        <v>117</v>
      </c>
      <c r="B97" s="94">
        <f t="shared" ref="B97:K97" si="52">SUM(B43+B61+B79)</f>
        <v>6</v>
      </c>
      <c r="C97" s="94">
        <f t="shared" si="52"/>
        <v>0</v>
      </c>
      <c r="D97" s="94">
        <f t="shared" si="52"/>
        <v>19</v>
      </c>
      <c r="E97" s="94">
        <f t="shared" si="52"/>
        <v>4</v>
      </c>
      <c r="F97" s="94">
        <f t="shared" si="52"/>
        <v>27</v>
      </c>
      <c r="G97" s="94">
        <f t="shared" si="52"/>
        <v>3</v>
      </c>
      <c r="H97" s="94">
        <f t="shared" si="52"/>
        <v>21</v>
      </c>
      <c r="I97" s="94">
        <f t="shared" si="52"/>
        <v>9</v>
      </c>
      <c r="J97" s="94">
        <f t="shared" si="52"/>
        <v>2</v>
      </c>
      <c r="K97" s="94">
        <f t="shared" si="52"/>
        <v>2</v>
      </c>
      <c r="L97" s="166">
        <f t="shared" si="43"/>
        <v>75</v>
      </c>
      <c r="M97" s="166">
        <f t="shared" si="44"/>
        <v>18</v>
      </c>
      <c r="N97" s="166">
        <f t="shared" si="41"/>
        <v>93</v>
      </c>
      <c r="O97" s="20" t="s">
        <v>96</v>
      </c>
    </row>
    <row r="98" spans="1:24" ht="14.25" hidden="1" thickTop="1" thickBot="1" x14ac:dyDescent="0.25">
      <c r="A98" s="23" t="s">
        <v>100</v>
      </c>
      <c r="B98" s="94">
        <f t="shared" ref="B98:K98" si="53">SUM(B44+B62+B80)</f>
        <v>41</v>
      </c>
      <c r="C98" s="94">
        <f t="shared" si="53"/>
        <v>3</v>
      </c>
      <c r="D98" s="94">
        <f t="shared" si="53"/>
        <v>64</v>
      </c>
      <c r="E98" s="94">
        <f t="shared" si="53"/>
        <v>4</v>
      </c>
      <c r="F98" s="94">
        <f t="shared" si="53"/>
        <v>97</v>
      </c>
      <c r="G98" s="94">
        <f t="shared" si="53"/>
        <v>20</v>
      </c>
      <c r="H98" s="94">
        <f t="shared" si="53"/>
        <v>53</v>
      </c>
      <c r="I98" s="94">
        <f t="shared" si="53"/>
        <v>45</v>
      </c>
      <c r="J98" s="94">
        <f t="shared" si="53"/>
        <v>30</v>
      </c>
      <c r="K98" s="94">
        <f t="shared" si="53"/>
        <v>33</v>
      </c>
      <c r="L98" s="167">
        <f t="shared" si="43"/>
        <v>285</v>
      </c>
      <c r="M98" s="167">
        <f t="shared" si="44"/>
        <v>105</v>
      </c>
      <c r="N98" s="167">
        <f t="shared" si="41"/>
        <v>390</v>
      </c>
      <c r="O98" s="22" t="s">
        <v>93</v>
      </c>
    </row>
    <row r="99" spans="1:24" hidden="1" x14ac:dyDescent="0.2">
      <c r="A99" s="234" t="s">
        <v>27</v>
      </c>
      <c r="B99" s="176">
        <f>SUM(B88:B98)</f>
        <v>123</v>
      </c>
      <c r="C99" s="176">
        <f t="shared" ref="C99:N99" si="54">SUM(C88:C98)</f>
        <v>25</v>
      </c>
      <c r="D99" s="176">
        <f t="shared" si="54"/>
        <v>199</v>
      </c>
      <c r="E99" s="176">
        <f t="shared" si="54"/>
        <v>41</v>
      </c>
      <c r="F99" s="176">
        <f t="shared" si="54"/>
        <v>281</v>
      </c>
      <c r="G99" s="176">
        <f t="shared" si="54"/>
        <v>88</v>
      </c>
      <c r="H99" s="176">
        <f t="shared" si="54"/>
        <v>210</v>
      </c>
      <c r="I99" s="176">
        <f t="shared" si="54"/>
        <v>178</v>
      </c>
      <c r="J99" s="176">
        <f t="shared" si="54"/>
        <v>96</v>
      </c>
      <c r="K99" s="176">
        <f t="shared" si="54"/>
        <v>141</v>
      </c>
      <c r="L99" s="176">
        <f t="shared" si="54"/>
        <v>909</v>
      </c>
      <c r="M99" s="176">
        <f t="shared" si="54"/>
        <v>473</v>
      </c>
      <c r="N99" s="176">
        <f t="shared" si="54"/>
        <v>1382</v>
      </c>
      <c r="O99" s="121" t="s">
        <v>28</v>
      </c>
    </row>
    <row r="100" spans="1:24" hidden="1" x14ac:dyDescent="0.2"/>
    <row r="101" spans="1:24" ht="13.5" hidden="1" thickBot="1" x14ac:dyDescent="0.25">
      <c r="A101" s="334" t="s">
        <v>105</v>
      </c>
      <c r="B101" s="268">
        <v>16</v>
      </c>
      <c r="C101" s="268">
        <v>5</v>
      </c>
      <c r="D101" s="268">
        <v>15</v>
      </c>
      <c r="E101" s="268">
        <v>19</v>
      </c>
      <c r="F101" s="268">
        <v>34</v>
      </c>
      <c r="G101" s="268">
        <v>45</v>
      </c>
      <c r="H101" s="268">
        <v>31</v>
      </c>
      <c r="I101" s="268">
        <v>55</v>
      </c>
      <c r="J101" s="268">
        <v>19</v>
      </c>
      <c r="K101" s="268">
        <v>75</v>
      </c>
      <c r="L101" s="303">
        <f>B101+D101+F101+H101+J101</f>
        <v>115</v>
      </c>
      <c r="M101" s="303">
        <f>C101+E101+G101+I101+K101</f>
        <v>199</v>
      </c>
      <c r="N101" s="303">
        <f t="shared" ref="N101:N111" si="55">SUM(L101:M101)</f>
        <v>314</v>
      </c>
      <c r="O101" s="354" t="s">
        <v>106</v>
      </c>
    </row>
    <row r="102" spans="1:24" ht="13.5" hidden="1" thickBot="1" x14ac:dyDescent="0.25">
      <c r="A102" s="326" t="s">
        <v>107</v>
      </c>
      <c r="B102" s="247">
        <v>2</v>
      </c>
      <c r="C102" s="247"/>
      <c r="D102" s="247">
        <v>4</v>
      </c>
      <c r="E102" s="247"/>
      <c r="F102" s="247">
        <v>4</v>
      </c>
      <c r="G102" s="247">
        <v>2</v>
      </c>
      <c r="H102" s="247">
        <v>5</v>
      </c>
      <c r="I102" s="247"/>
      <c r="J102" s="247"/>
      <c r="K102" s="247"/>
      <c r="L102" s="248">
        <f t="shared" ref="L102:L111" si="56">B102+D102+F102+H102+J102</f>
        <v>15</v>
      </c>
      <c r="M102" s="248">
        <f t="shared" ref="M102:M111" si="57">C102+E102+G102+I102+K102</f>
        <v>2</v>
      </c>
      <c r="N102" s="248">
        <f t="shared" si="55"/>
        <v>17</v>
      </c>
      <c r="O102" s="364" t="s">
        <v>108</v>
      </c>
    </row>
    <row r="103" spans="1:24" ht="13.5" hidden="1" thickBot="1" x14ac:dyDescent="0.25">
      <c r="A103" s="324" t="s">
        <v>716</v>
      </c>
      <c r="B103" s="249">
        <v>33</v>
      </c>
      <c r="C103" s="249">
        <v>8</v>
      </c>
      <c r="D103" s="249">
        <v>31</v>
      </c>
      <c r="E103" s="249">
        <v>5</v>
      </c>
      <c r="F103" s="249">
        <v>7</v>
      </c>
      <c r="G103" s="249">
        <v>5</v>
      </c>
      <c r="H103" s="249">
        <v>16</v>
      </c>
      <c r="I103" s="249">
        <v>3</v>
      </c>
      <c r="J103" s="249">
        <v>6</v>
      </c>
      <c r="K103" s="249">
        <v>14</v>
      </c>
      <c r="L103" s="278">
        <f t="shared" si="56"/>
        <v>93</v>
      </c>
      <c r="M103" s="278">
        <f t="shared" si="57"/>
        <v>35</v>
      </c>
      <c r="N103" s="278">
        <f t="shared" si="55"/>
        <v>128</v>
      </c>
      <c r="O103" s="353" t="s">
        <v>97</v>
      </c>
    </row>
    <row r="104" spans="1:24" ht="13.5" hidden="1" thickBot="1" x14ac:dyDescent="0.25">
      <c r="A104" s="326" t="s">
        <v>109</v>
      </c>
      <c r="B104" s="247">
        <v>2</v>
      </c>
      <c r="C104" s="247"/>
      <c r="D104" s="247"/>
      <c r="E104" s="247">
        <v>1</v>
      </c>
      <c r="F104" s="247">
        <v>2</v>
      </c>
      <c r="G104" s="247"/>
      <c r="H104" s="247">
        <v>3</v>
      </c>
      <c r="I104" s="247">
        <v>1</v>
      </c>
      <c r="J104" s="247">
        <v>5</v>
      </c>
      <c r="K104" s="247">
        <v>7</v>
      </c>
      <c r="L104" s="248">
        <f t="shared" si="56"/>
        <v>12</v>
      </c>
      <c r="M104" s="248">
        <f t="shared" si="57"/>
        <v>9</v>
      </c>
      <c r="N104" s="248">
        <f t="shared" si="55"/>
        <v>21</v>
      </c>
      <c r="O104" s="364" t="s">
        <v>110</v>
      </c>
    </row>
    <row r="105" spans="1:24" ht="13.5" hidden="1" thickBot="1" x14ac:dyDescent="0.25">
      <c r="A105" s="324" t="s">
        <v>98</v>
      </c>
      <c r="B105" s="249">
        <v>2</v>
      </c>
      <c r="C105" s="249"/>
      <c r="D105" s="249">
        <v>4</v>
      </c>
      <c r="E105" s="249"/>
      <c r="F105" s="249">
        <v>3</v>
      </c>
      <c r="G105" s="249">
        <v>2</v>
      </c>
      <c r="H105" s="249">
        <v>4</v>
      </c>
      <c r="I105" s="249">
        <v>1</v>
      </c>
      <c r="J105" s="249">
        <v>3</v>
      </c>
      <c r="K105" s="249"/>
      <c r="L105" s="278">
        <f t="shared" si="56"/>
        <v>16</v>
      </c>
      <c r="M105" s="278">
        <f t="shared" si="57"/>
        <v>3</v>
      </c>
      <c r="N105" s="278">
        <f t="shared" si="55"/>
        <v>19</v>
      </c>
      <c r="O105" s="353" t="s">
        <v>99</v>
      </c>
    </row>
    <row r="106" spans="1:24" ht="13.5" hidden="1" thickBot="1" x14ac:dyDescent="0.25">
      <c r="A106" s="326" t="s">
        <v>94</v>
      </c>
      <c r="B106" s="247">
        <v>29</v>
      </c>
      <c r="C106" s="247">
        <v>1</v>
      </c>
      <c r="D106" s="247">
        <v>31</v>
      </c>
      <c r="E106" s="247">
        <v>4</v>
      </c>
      <c r="F106" s="247">
        <v>13</v>
      </c>
      <c r="G106" s="247">
        <v>2</v>
      </c>
      <c r="H106" s="247">
        <v>16</v>
      </c>
      <c r="I106" s="247">
        <v>6</v>
      </c>
      <c r="J106" s="247">
        <v>11</v>
      </c>
      <c r="K106" s="247">
        <v>6</v>
      </c>
      <c r="L106" s="248">
        <f t="shared" si="56"/>
        <v>100</v>
      </c>
      <c r="M106" s="248">
        <f t="shared" si="57"/>
        <v>19</v>
      </c>
      <c r="N106" s="248">
        <f t="shared" si="55"/>
        <v>119</v>
      </c>
      <c r="O106" s="364" t="s">
        <v>95</v>
      </c>
      <c r="Q106" s="17">
        <v>34</v>
      </c>
      <c r="R106" s="17">
        <v>37</v>
      </c>
      <c r="W106" s="17">
        <v>34</v>
      </c>
      <c r="X106" s="17">
        <v>37</v>
      </c>
    </row>
    <row r="107" spans="1:24" ht="13.5" hidden="1" thickBot="1" x14ac:dyDescent="0.25">
      <c r="A107" s="324" t="s">
        <v>111</v>
      </c>
      <c r="B107" s="249">
        <v>2</v>
      </c>
      <c r="C107" s="249">
        <v>1</v>
      </c>
      <c r="D107" s="249">
        <v>6</v>
      </c>
      <c r="E107" s="249">
        <v>1</v>
      </c>
      <c r="F107" s="249">
        <v>2</v>
      </c>
      <c r="G107" s="249"/>
      <c r="H107" s="249">
        <v>5</v>
      </c>
      <c r="I107" s="249">
        <v>5</v>
      </c>
      <c r="J107" s="249">
        <v>6</v>
      </c>
      <c r="K107" s="249">
        <v>4</v>
      </c>
      <c r="L107" s="278">
        <f t="shared" si="56"/>
        <v>21</v>
      </c>
      <c r="M107" s="278">
        <f t="shared" si="57"/>
        <v>11</v>
      </c>
      <c r="N107" s="278">
        <f t="shared" si="55"/>
        <v>32</v>
      </c>
      <c r="O107" s="353" t="s">
        <v>112</v>
      </c>
      <c r="Q107" s="17">
        <v>2</v>
      </c>
      <c r="W107" s="17">
        <v>2</v>
      </c>
    </row>
    <row r="108" spans="1:24" ht="13.5" hidden="1" thickBot="1" x14ac:dyDescent="0.25">
      <c r="A108" s="326" t="s">
        <v>113</v>
      </c>
      <c r="B108" s="247">
        <v>16</v>
      </c>
      <c r="C108" s="247">
        <v>2</v>
      </c>
      <c r="D108" s="247">
        <v>14</v>
      </c>
      <c r="E108" s="247">
        <v>1</v>
      </c>
      <c r="F108" s="247">
        <v>6</v>
      </c>
      <c r="G108" s="247">
        <v>3</v>
      </c>
      <c r="H108" s="247">
        <v>16</v>
      </c>
      <c r="I108" s="247">
        <v>8</v>
      </c>
      <c r="J108" s="247">
        <v>2</v>
      </c>
      <c r="K108" s="247">
        <v>4</v>
      </c>
      <c r="L108" s="248">
        <f t="shared" si="56"/>
        <v>54</v>
      </c>
      <c r="M108" s="248">
        <f t="shared" si="57"/>
        <v>18</v>
      </c>
      <c r="N108" s="248">
        <f t="shared" si="55"/>
        <v>72</v>
      </c>
      <c r="O108" s="364" t="s">
        <v>114</v>
      </c>
      <c r="Q108" s="17">
        <v>14</v>
      </c>
      <c r="R108" s="17">
        <v>5</v>
      </c>
      <c r="W108" s="17">
        <v>14</v>
      </c>
      <c r="X108" s="17">
        <v>5</v>
      </c>
    </row>
    <row r="109" spans="1:24" ht="13.5" hidden="1" thickBot="1" x14ac:dyDescent="0.25">
      <c r="A109" s="324" t="s">
        <v>115</v>
      </c>
      <c r="B109" s="249">
        <v>12</v>
      </c>
      <c r="C109" s="249">
        <v>2</v>
      </c>
      <c r="D109" s="249">
        <v>12</v>
      </c>
      <c r="E109" s="249">
        <v>5</v>
      </c>
      <c r="F109" s="249">
        <v>6</v>
      </c>
      <c r="G109" s="249">
        <v>2</v>
      </c>
      <c r="H109" s="249">
        <v>19</v>
      </c>
      <c r="I109" s="249">
        <v>15</v>
      </c>
      <c r="J109" s="249">
        <v>4</v>
      </c>
      <c r="K109" s="249">
        <v>4</v>
      </c>
      <c r="L109" s="278">
        <f t="shared" si="56"/>
        <v>53</v>
      </c>
      <c r="M109" s="278">
        <f t="shared" si="57"/>
        <v>28</v>
      </c>
      <c r="N109" s="278">
        <f t="shared" si="55"/>
        <v>81</v>
      </c>
      <c r="O109" s="353" t="s">
        <v>116</v>
      </c>
      <c r="Q109" s="17">
        <v>1</v>
      </c>
      <c r="R109" s="17">
        <v>2</v>
      </c>
      <c r="W109" s="17">
        <v>1</v>
      </c>
      <c r="X109" s="17">
        <v>2</v>
      </c>
    </row>
    <row r="110" spans="1:24" ht="13.5" hidden="1" thickBot="1" x14ac:dyDescent="0.25">
      <c r="A110" s="326" t="s">
        <v>117</v>
      </c>
      <c r="B110" s="247">
        <v>14</v>
      </c>
      <c r="C110" s="247">
        <v>1</v>
      </c>
      <c r="D110" s="247">
        <v>22</v>
      </c>
      <c r="E110" s="247">
        <v>2</v>
      </c>
      <c r="F110" s="247">
        <v>13</v>
      </c>
      <c r="G110" s="247">
        <v>1</v>
      </c>
      <c r="H110" s="247">
        <v>17</v>
      </c>
      <c r="I110" s="247">
        <v>10</v>
      </c>
      <c r="J110" s="247">
        <v>2</v>
      </c>
      <c r="K110" s="247">
        <v>4</v>
      </c>
      <c r="L110" s="248">
        <f t="shared" si="56"/>
        <v>68</v>
      </c>
      <c r="M110" s="248">
        <f t="shared" si="57"/>
        <v>18</v>
      </c>
      <c r="N110" s="248">
        <f t="shared" si="55"/>
        <v>86</v>
      </c>
      <c r="O110" s="364" t="s">
        <v>96</v>
      </c>
      <c r="Q110" s="17">
        <v>3</v>
      </c>
      <c r="W110" s="17">
        <v>3</v>
      </c>
    </row>
    <row r="111" spans="1:24" hidden="1" x14ac:dyDescent="0.2">
      <c r="A111" s="355" t="s">
        <v>100</v>
      </c>
      <c r="B111" s="304">
        <v>84</v>
      </c>
      <c r="C111" s="304">
        <v>7</v>
      </c>
      <c r="D111" s="304">
        <v>102</v>
      </c>
      <c r="E111" s="304">
        <v>16</v>
      </c>
      <c r="F111" s="304">
        <v>60</v>
      </c>
      <c r="G111" s="304">
        <v>16</v>
      </c>
      <c r="H111" s="304">
        <v>40</v>
      </c>
      <c r="I111" s="304">
        <v>45</v>
      </c>
      <c r="J111" s="304">
        <v>26</v>
      </c>
      <c r="K111" s="304">
        <v>37</v>
      </c>
      <c r="L111" s="298">
        <f t="shared" si="56"/>
        <v>312</v>
      </c>
      <c r="M111" s="298">
        <f t="shared" si="57"/>
        <v>121</v>
      </c>
      <c r="N111" s="298">
        <f t="shared" si="55"/>
        <v>433</v>
      </c>
      <c r="O111" s="356" t="s">
        <v>788</v>
      </c>
      <c r="Q111" s="17">
        <v>31</v>
      </c>
      <c r="R111" s="17">
        <v>3</v>
      </c>
      <c r="W111" s="17">
        <v>31</v>
      </c>
      <c r="X111" s="17">
        <v>3</v>
      </c>
    </row>
    <row r="112" spans="1:24" hidden="1" x14ac:dyDescent="0.2">
      <c r="A112" s="396" t="s">
        <v>27</v>
      </c>
      <c r="B112" s="367">
        <f>SUM(B101:B111)</f>
        <v>212</v>
      </c>
      <c r="C112" s="367">
        <f t="shared" ref="C112:N112" si="58">SUM(C101:C111)</f>
        <v>27</v>
      </c>
      <c r="D112" s="367">
        <f t="shared" si="58"/>
        <v>241</v>
      </c>
      <c r="E112" s="367">
        <f t="shared" si="58"/>
        <v>54</v>
      </c>
      <c r="F112" s="367">
        <f t="shared" si="58"/>
        <v>150</v>
      </c>
      <c r="G112" s="367">
        <f t="shared" si="58"/>
        <v>78</v>
      </c>
      <c r="H112" s="367">
        <f t="shared" si="58"/>
        <v>172</v>
      </c>
      <c r="I112" s="367">
        <f t="shared" si="58"/>
        <v>149</v>
      </c>
      <c r="J112" s="367">
        <f t="shared" si="58"/>
        <v>84</v>
      </c>
      <c r="K112" s="367">
        <f t="shared" si="58"/>
        <v>155</v>
      </c>
      <c r="L112" s="367">
        <f t="shared" si="58"/>
        <v>859</v>
      </c>
      <c r="M112" s="367">
        <f t="shared" si="58"/>
        <v>463</v>
      </c>
      <c r="N112" s="367">
        <f t="shared" si="58"/>
        <v>1322</v>
      </c>
      <c r="O112" s="397" t="s">
        <v>28</v>
      </c>
      <c r="Q112" s="17">
        <v>2</v>
      </c>
      <c r="R112" s="17">
        <v>1</v>
      </c>
      <c r="W112" s="17">
        <v>2</v>
      </c>
      <c r="X112" s="17">
        <v>1</v>
      </c>
    </row>
    <row r="113" spans="1:24" hidden="1" x14ac:dyDescent="0.2">
      <c r="A113" s="17" t="s">
        <v>1157</v>
      </c>
      <c r="Q113" s="17">
        <v>12</v>
      </c>
      <c r="R113" s="17">
        <v>3</v>
      </c>
      <c r="W113" s="17">
        <v>12</v>
      </c>
      <c r="X113" s="17">
        <v>3</v>
      </c>
    </row>
    <row r="114" spans="1:24" ht="13.5" hidden="1" thickBot="1" x14ac:dyDescent="0.25">
      <c r="A114" s="334" t="s">
        <v>105</v>
      </c>
      <c r="B114" s="268"/>
      <c r="C114" s="268"/>
      <c r="D114" s="268"/>
      <c r="E114" s="268"/>
      <c r="F114" s="268"/>
      <c r="G114" s="268"/>
      <c r="H114" s="268"/>
      <c r="I114" s="268"/>
      <c r="J114" s="268"/>
      <c r="K114" s="268"/>
      <c r="L114" s="303">
        <f>B114+D114+F114+H114+J114</f>
        <v>0</v>
      </c>
      <c r="M114" s="303">
        <f>C114+E114+G114+I114+K114</f>
        <v>0</v>
      </c>
      <c r="N114" s="303">
        <f t="shared" ref="N114:N124" si="59">SUM(L114:M114)</f>
        <v>0</v>
      </c>
      <c r="O114" s="354" t="s">
        <v>106</v>
      </c>
      <c r="Q114" s="17">
        <v>12</v>
      </c>
      <c r="R114" s="17">
        <v>6</v>
      </c>
      <c r="W114" s="17">
        <v>12</v>
      </c>
      <c r="X114" s="17">
        <v>6</v>
      </c>
    </row>
    <row r="115" spans="1:24" ht="13.5" hidden="1" thickBot="1" x14ac:dyDescent="0.25">
      <c r="A115" s="326" t="s">
        <v>107</v>
      </c>
      <c r="B115" s="247"/>
      <c r="C115" s="247"/>
      <c r="D115" s="247"/>
      <c r="E115" s="247"/>
      <c r="F115" s="247"/>
      <c r="G115" s="247"/>
      <c r="H115" s="247"/>
      <c r="I115" s="247"/>
      <c r="J115" s="247"/>
      <c r="K115" s="247"/>
      <c r="L115" s="248">
        <f t="shared" ref="L115:L124" si="60">B115+D115+F115+H115+J115</f>
        <v>0</v>
      </c>
      <c r="M115" s="248">
        <f t="shared" ref="M115:M124" si="61">C115+E115+G115+I115+K115</f>
        <v>0</v>
      </c>
      <c r="N115" s="248">
        <f t="shared" si="59"/>
        <v>0</v>
      </c>
      <c r="O115" s="364" t="s">
        <v>108</v>
      </c>
      <c r="Q115" s="17">
        <v>25</v>
      </c>
      <c r="R115" s="17">
        <v>3</v>
      </c>
      <c r="W115" s="17">
        <v>25</v>
      </c>
      <c r="X115" s="17">
        <v>3</v>
      </c>
    </row>
    <row r="116" spans="1:24" ht="13.5" hidden="1" thickBot="1" x14ac:dyDescent="0.25">
      <c r="A116" s="324" t="s">
        <v>716</v>
      </c>
      <c r="B116" s="249"/>
      <c r="C116" s="249"/>
      <c r="D116" s="249"/>
      <c r="E116" s="249"/>
      <c r="F116" s="249"/>
      <c r="G116" s="249"/>
      <c r="H116" s="249"/>
      <c r="I116" s="249"/>
      <c r="J116" s="249"/>
      <c r="K116" s="249"/>
      <c r="L116" s="278">
        <f t="shared" si="60"/>
        <v>0</v>
      </c>
      <c r="M116" s="278">
        <f t="shared" si="61"/>
        <v>0</v>
      </c>
      <c r="N116" s="278">
        <f t="shared" si="59"/>
        <v>0</v>
      </c>
      <c r="O116" s="353" t="s">
        <v>97</v>
      </c>
      <c r="Q116" s="17">
        <v>69</v>
      </c>
      <c r="R116" s="17">
        <v>10</v>
      </c>
      <c r="W116" s="17">
        <v>69</v>
      </c>
      <c r="X116" s="17">
        <v>10</v>
      </c>
    </row>
    <row r="117" spans="1:24" ht="13.5" hidden="1" thickBot="1" x14ac:dyDescent="0.25">
      <c r="A117" s="326" t="s">
        <v>109</v>
      </c>
      <c r="B117" s="247"/>
      <c r="C117" s="247"/>
      <c r="D117" s="247"/>
      <c r="E117" s="247"/>
      <c r="F117" s="247"/>
      <c r="G117" s="247"/>
      <c r="H117" s="247"/>
      <c r="I117" s="247"/>
      <c r="J117" s="247"/>
      <c r="K117" s="247"/>
      <c r="L117" s="248">
        <f t="shared" si="60"/>
        <v>0</v>
      </c>
      <c r="M117" s="248">
        <f t="shared" si="61"/>
        <v>0</v>
      </c>
      <c r="N117" s="248">
        <f t="shared" si="59"/>
        <v>0</v>
      </c>
      <c r="O117" s="364" t="s">
        <v>110</v>
      </c>
      <c r="Q117" s="17">
        <v>205</v>
      </c>
      <c r="R117" s="17">
        <v>70</v>
      </c>
      <c r="W117" s="17">
        <v>205</v>
      </c>
      <c r="X117" s="17">
        <v>70</v>
      </c>
    </row>
    <row r="118" spans="1:24" ht="13.5" hidden="1" thickBot="1" x14ac:dyDescent="0.25">
      <c r="A118" s="324" t="s">
        <v>98</v>
      </c>
      <c r="B118" s="249"/>
      <c r="C118" s="249"/>
      <c r="D118" s="249"/>
      <c r="E118" s="249"/>
      <c r="F118" s="249"/>
      <c r="G118" s="249"/>
      <c r="H118" s="249"/>
      <c r="I118" s="249"/>
      <c r="J118" s="249"/>
      <c r="K118" s="249"/>
      <c r="L118" s="278">
        <f t="shared" si="60"/>
        <v>0</v>
      </c>
      <c r="M118" s="278">
        <f t="shared" si="61"/>
        <v>0</v>
      </c>
      <c r="N118" s="278">
        <f t="shared" si="59"/>
        <v>0</v>
      </c>
      <c r="O118" s="353" t="s">
        <v>99</v>
      </c>
    </row>
    <row r="119" spans="1:24" ht="13.5" hidden="1" thickBot="1" x14ac:dyDescent="0.25">
      <c r="A119" s="326" t="s">
        <v>94</v>
      </c>
      <c r="B119" s="247"/>
      <c r="C119" s="247"/>
      <c r="D119" s="247"/>
      <c r="E119" s="247"/>
      <c r="F119" s="247"/>
      <c r="G119" s="247"/>
      <c r="H119" s="247"/>
      <c r="I119" s="247"/>
      <c r="J119" s="247"/>
      <c r="K119" s="247"/>
      <c r="L119" s="248">
        <f t="shared" si="60"/>
        <v>0</v>
      </c>
      <c r="M119" s="248">
        <f t="shared" si="61"/>
        <v>0</v>
      </c>
      <c r="N119" s="248">
        <f t="shared" si="59"/>
        <v>0</v>
      </c>
      <c r="O119" s="364" t="s">
        <v>95</v>
      </c>
    </row>
    <row r="120" spans="1:24" ht="13.5" hidden="1" thickBot="1" x14ac:dyDescent="0.25">
      <c r="A120" s="324" t="s">
        <v>111</v>
      </c>
      <c r="B120" s="249"/>
      <c r="C120" s="249"/>
      <c r="D120" s="249"/>
      <c r="E120" s="249"/>
      <c r="F120" s="249"/>
      <c r="G120" s="249"/>
      <c r="H120" s="249"/>
      <c r="I120" s="249"/>
      <c r="J120" s="249"/>
      <c r="K120" s="249"/>
      <c r="L120" s="278">
        <f t="shared" si="60"/>
        <v>0</v>
      </c>
      <c r="M120" s="278">
        <f t="shared" si="61"/>
        <v>0</v>
      </c>
      <c r="N120" s="278">
        <f t="shared" si="59"/>
        <v>0</v>
      </c>
      <c r="O120" s="353" t="s">
        <v>112</v>
      </c>
    </row>
    <row r="121" spans="1:24" ht="13.5" hidden="1" thickBot="1" x14ac:dyDescent="0.25">
      <c r="A121" s="326" t="s">
        <v>113</v>
      </c>
      <c r="B121" s="247">
        <v>1</v>
      </c>
      <c r="C121" s="247"/>
      <c r="D121" s="247"/>
      <c r="E121" s="247"/>
      <c r="F121" s="247"/>
      <c r="G121" s="247"/>
      <c r="H121" s="247">
        <v>6</v>
      </c>
      <c r="I121" s="247">
        <v>1</v>
      </c>
      <c r="J121" s="247"/>
      <c r="K121" s="247"/>
      <c r="L121" s="248">
        <f t="shared" si="60"/>
        <v>7</v>
      </c>
      <c r="M121" s="248">
        <f t="shared" si="61"/>
        <v>1</v>
      </c>
      <c r="N121" s="248">
        <f t="shared" si="59"/>
        <v>8</v>
      </c>
      <c r="O121" s="364" t="s">
        <v>114</v>
      </c>
    </row>
    <row r="122" spans="1:24" ht="13.5" hidden="1" thickBot="1" x14ac:dyDescent="0.25">
      <c r="A122" s="324" t="s">
        <v>115</v>
      </c>
      <c r="B122" s="249"/>
      <c r="C122" s="249"/>
      <c r="D122" s="249"/>
      <c r="E122" s="249"/>
      <c r="F122" s="249"/>
      <c r="G122" s="249"/>
      <c r="H122" s="249"/>
      <c r="I122" s="249"/>
      <c r="J122" s="249"/>
      <c r="K122" s="249"/>
      <c r="L122" s="278">
        <f t="shared" si="60"/>
        <v>0</v>
      </c>
      <c r="M122" s="278">
        <f t="shared" si="61"/>
        <v>0</v>
      </c>
      <c r="N122" s="278">
        <f t="shared" si="59"/>
        <v>0</v>
      </c>
      <c r="O122" s="353" t="s">
        <v>116</v>
      </c>
    </row>
    <row r="123" spans="1:24" ht="13.5" hidden="1" thickBot="1" x14ac:dyDescent="0.25">
      <c r="A123" s="326" t="s">
        <v>117</v>
      </c>
      <c r="B123" s="247"/>
      <c r="C123" s="247"/>
      <c r="D123" s="247"/>
      <c r="E123" s="247"/>
      <c r="F123" s="247"/>
      <c r="G123" s="247"/>
      <c r="H123" s="247"/>
      <c r="I123" s="247"/>
      <c r="J123" s="247"/>
      <c r="K123" s="247"/>
      <c r="L123" s="248">
        <f t="shared" si="60"/>
        <v>0</v>
      </c>
      <c r="M123" s="248">
        <f t="shared" si="61"/>
        <v>0</v>
      </c>
      <c r="N123" s="248">
        <f t="shared" si="59"/>
        <v>0</v>
      </c>
      <c r="O123" s="364" t="s">
        <v>96</v>
      </c>
    </row>
    <row r="124" spans="1:24" hidden="1" x14ac:dyDescent="0.2">
      <c r="A124" s="355" t="s">
        <v>100</v>
      </c>
      <c r="B124" s="304"/>
      <c r="C124" s="304"/>
      <c r="D124" s="304"/>
      <c r="E124" s="304"/>
      <c r="F124" s="304"/>
      <c r="G124" s="304"/>
      <c r="H124" s="304">
        <v>1</v>
      </c>
      <c r="I124" s="304">
        <v>1</v>
      </c>
      <c r="J124" s="304"/>
      <c r="K124" s="304"/>
      <c r="L124" s="298">
        <f t="shared" si="60"/>
        <v>1</v>
      </c>
      <c r="M124" s="298">
        <f t="shared" si="61"/>
        <v>1</v>
      </c>
      <c r="N124" s="298">
        <f t="shared" si="59"/>
        <v>2</v>
      </c>
      <c r="O124" s="356" t="s">
        <v>788</v>
      </c>
    </row>
    <row r="125" spans="1:24" hidden="1" x14ac:dyDescent="0.2">
      <c r="A125" s="396" t="s">
        <v>27</v>
      </c>
      <c r="B125" s="367">
        <f>SUM(B114:B124)</f>
        <v>1</v>
      </c>
      <c r="C125" s="367">
        <f t="shared" ref="C125:N125" si="62">SUM(C114:C124)</f>
        <v>0</v>
      </c>
      <c r="D125" s="367">
        <f t="shared" si="62"/>
        <v>0</v>
      </c>
      <c r="E125" s="367">
        <f t="shared" si="62"/>
        <v>0</v>
      </c>
      <c r="F125" s="367">
        <f t="shared" si="62"/>
        <v>0</v>
      </c>
      <c r="G125" s="367">
        <f t="shared" si="62"/>
        <v>0</v>
      </c>
      <c r="H125" s="367">
        <f t="shared" si="62"/>
        <v>7</v>
      </c>
      <c r="I125" s="367">
        <f t="shared" si="62"/>
        <v>2</v>
      </c>
      <c r="J125" s="367">
        <f t="shared" si="62"/>
        <v>0</v>
      </c>
      <c r="K125" s="367">
        <f t="shared" si="62"/>
        <v>0</v>
      </c>
      <c r="L125" s="367">
        <f t="shared" si="62"/>
        <v>8</v>
      </c>
      <c r="M125" s="367">
        <f t="shared" si="62"/>
        <v>2</v>
      </c>
      <c r="N125" s="367">
        <f t="shared" si="62"/>
        <v>10</v>
      </c>
      <c r="O125" s="397" t="s">
        <v>28</v>
      </c>
    </row>
    <row r="126" spans="1:24" hidden="1" x14ac:dyDescent="0.2"/>
    <row r="127" spans="1:24" hidden="1" x14ac:dyDescent="0.2">
      <c r="A127" s="17" t="s">
        <v>1156</v>
      </c>
    </row>
    <row r="128" spans="1:24" ht="13.5" hidden="1" thickBot="1" x14ac:dyDescent="0.25">
      <c r="A128" s="334" t="s">
        <v>105</v>
      </c>
      <c r="B128" s="268"/>
      <c r="C128" s="268"/>
      <c r="D128" s="268"/>
      <c r="E128" s="268"/>
      <c r="F128" s="268">
        <v>4</v>
      </c>
      <c r="G128" s="268">
        <v>2</v>
      </c>
      <c r="H128" s="268">
        <v>0</v>
      </c>
      <c r="I128" s="268">
        <v>2</v>
      </c>
      <c r="J128" s="268"/>
      <c r="K128" s="268">
        <v>1</v>
      </c>
      <c r="L128" s="303">
        <f>B128+D128+F128+H128+J128</f>
        <v>4</v>
      </c>
      <c r="M128" s="303">
        <f>C128+E128+G128+I128+K128</f>
        <v>5</v>
      </c>
      <c r="N128" s="303">
        <f t="shared" ref="N128:N138" si="63">SUM(L128:M128)</f>
        <v>9</v>
      </c>
      <c r="O128" s="354" t="s">
        <v>106</v>
      </c>
    </row>
    <row r="129" spans="1:15" ht="13.5" hidden="1" thickBot="1" x14ac:dyDescent="0.25">
      <c r="A129" s="326" t="s">
        <v>107</v>
      </c>
      <c r="B129" s="247"/>
      <c r="C129" s="247"/>
      <c r="D129" s="247"/>
      <c r="E129" s="247"/>
      <c r="F129" s="247">
        <v>2</v>
      </c>
      <c r="G129" s="247">
        <v>0</v>
      </c>
      <c r="H129" s="247">
        <v>3</v>
      </c>
      <c r="I129" s="247"/>
      <c r="J129" s="247"/>
      <c r="K129" s="247"/>
      <c r="L129" s="248">
        <f t="shared" ref="L129:L138" si="64">B129+D129+F129+H129+J129</f>
        <v>5</v>
      </c>
      <c r="M129" s="248">
        <f t="shared" ref="M129:M138" si="65">C129+E129+G129+I129+K129</f>
        <v>0</v>
      </c>
      <c r="N129" s="248">
        <f t="shared" si="63"/>
        <v>5</v>
      </c>
      <c r="O129" s="364" t="s">
        <v>108</v>
      </c>
    </row>
    <row r="130" spans="1:15" ht="13.5" hidden="1" thickBot="1" x14ac:dyDescent="0.25">
      <c r="A130" s="324" t="s">
        <v>716</v>
      </c>
      <c r="B130" s="249">
        <v>1</v>
      </c>
      <c r="C130" s="249"/>
      <c r="D130" s="249">
        <v>3</v>
      </c>
      <c r="E130" s="249"/>
      <c r="F130" s="249">
        <v>4</v>
      </c>
      <c r="G130" s="249">
        <v>4</v>
      </c>
      <c r="H130" s="249"/>
      <c r="I130" s="249"/>
      <c r="J130" s="249"/>
      <c r="K130" s="249">
        <v>1</v>
      </c>
      <c r="L130" s="278">
        <f t="shared" si="64"/>
        <v>8</v>
      </c>
      <c r="M130" s="278">
        <f t="shared" si="65"/>
        <v>5</v>
      </c>
      <c r="N130" s="278">
        <f t="shared" si="63"/>
        <v>13</v>
      </c>
      <c r="O130" s="353" t="s">
        <v>97</v>
      </c>
    </row>
    <row r="131" spans="1:15" ht="13.5" hidden="1" thickBot="1" x14ac:dyDescent="0.25">
      <c r="A131" s="326" t="s">
        <v>109</v>
      </c>
      <c r="B131" s="247"/>
      <c r="C131" s="247"/>
      <c r="D131" s="247">
        <v>1</v>
      </c>
      <c r="E131" s="247"/>
      <c r="F131" s="247"/>
      <c r="G131" s="247">
        <v>1</v>
      </c>
      <c r="H131" s="247"/>
      <c r="I131" s="247">
        <v>1</v>
      </c>
      <c r="J131" s="247"/>
      <c r="K131" s="247"/>
      <c r="L131" s="248">
        <f t="shared" si="64"/>
        <v>1</v>
      </c>
      <c r="M131" s="248">
        <f t="shared" si="65"/>
        <v>2</v>
      </c>
      <c r="N131" s="248">
        <f t="shared" si="63"/>
        <v>3</v>
      </c>
      <c r="O131" s="364" t="s">
        <v>110</v>
      </c>
    </row>
    <row r="132" spans="1:15" ht="13.5" hidden="1" thickBot="1" x14ac:dyDescent="0.25">
      <c r="A132" s="324" t="s">
        <v>98</v>
      </c>
      <c r="B132" s="249"/>
      <c r="C132" s="249"/>
      <c r="D132" s="249"/>
      <c r="E132" s="249">
        <v>1</v>
      </c>
      <c r="F132" s="249">
        <v>1</v>
      </c>
      <c r="G132" s="249">
        <v>0</v>
      </c>
      <c r="H132" s="249">
        <v>1</v>
      </c>
      <c r="I132" s="249">
        <v>1</v>
      </c>
      <c r="J132" s="249">
        <v>1</v>
      </c>
      <c r="K132" s="249"/>
      <c r="L132" s="278">
        <f t="shared" si="64"/>
        <v>3</v>
      </c>
      <c r="M132" s="278">
        <f t="shared" si="65"/>
        <v>2</v>
      </c>
      <c r="N132" s="278">
        <f t="shared" si="63"/>
        <v>5</v>
      </c>
      <c r="O132" s="353" t="s">
        <v>99</v>
      </c>
    </row>
    <row r="133" spans="1:15" ht="13.5" hidden="1" thickBot="1" x14ac:dyDescent="0.25">
      <c r="A133" s="326" t="s">
        <v>94</v>
      </c>
      <c r="B133" s="247"/>
      <c r="C133" s="247"/>
      <c r="D133" s="247">
        <v>1</v>
      </c>
      <c r="E133" s="247"/>
      <c r="F133" s="247">
        <v>4</v>
      </c>
      <c r="G133" s="247">
        <v>2</v>
      </c>
      <c r="H133" s="247">
        <v>1</v>
      </c>
      <c r="I133" s="247">
        <v>0</v>
      </c>
      <c r="J133" s="247"/>
      <c r="K133" s="247">
        <v>1</v>
      </c>
      <c r="L133" s="248">
        <f t="shared" si="64"/>
        <v>6</v>
      </c>
      <c r="M133" s="248">
        <f t="shared" si="65"/>
        <v>3</v>
      </c>
      <c r="N133" s="248">
        <f t="shared" si="63"/>
        <v>9</v>
      </c>
      <c r="O133" s="364" t="s">
        <v>95</v>
      </c>
    </row>
    <row r="134" spans="1:15" ht="13.5" hidden="1" thickBot="1" x14ac:dyDescent="0.25">
      <c r="A134" s="324" t="s">
        <v>111</v>
      </c>
      <c r="B134" s="249"/>
      <c r="C134" s="249"/>
      <c r="D134" s="249"/>
      <c r="E134" s="249"/>
      <c r="F134" s="249">
        <v>3</v>
      </c>
      <c r="G134" s="249">
        <v>1</v>
      </c>
      <c r="H134" s="249"/>
      <c r="I134" s="249">
        <v>1</v>
      </c>
      <c r="J134" s="249"/>
      <c r="K134" s="249">
        <v>1</v>
      </c>
      <c r="L134" s="278">
        <f t="shared" si="64"/>
        <v>3</v>
      </c>
      <c r="M134" s="278">
        <f t="shared" si="65"/>
        <v>3</v>
      </c>
      <c r="N134" s="278">
        <f t="shared" si="63"/>
        <v>6</v>
      </c>
      <c r="O134" s="353" t="s">
        <v>112</v>
      </c>
    </row>
    <row r="135" spans="1:15" ht="13.5" hidden="1" thickBot="1" x14ac:dyDescent="0.25">
      <c r="A135" s="326" t="s">
        <v>113</v>
      </c>
      <c r="B135" s="247"/>
      <c r="C135" s="247"/>
      <c r="D135" s="247"/>
      <c r="E135" s="247"/>
      <c r="F135" s="247">
        <v>3</v>
      </c>
      <c r="G135" s="247">
        <v>0</v>
      </c>
      <c r="H135" s="247">
        <v>2</v>
      </c>
      <c r="I135" s="247">
        <v>0</v>
      </c>
      <c r="J135" s="247">
        <v>1</v>
      </c>
      <c r="K135" s="247"/>
      <c r="L135" s="248">
        <f t="shared" si="64"/>
        <v>6</v>
      </c>
      <c r="M135" s="248">
        <f t="shared" si="65"/>
        <v>0</v>
      </c>
      <c r="N135" s="248">
        <f t="shared" si="63"/>
        <v>6</v>
      </c>
      <c r="O135" s="364" t="s">
        <v>114</v>
      </c>
    </row>
    <row r="136" spans="1:15" ht="13.5" hidden="1" thickBot="1" x14ac:dyDescent="0.25">
      <c r="A136" s="324" t="s">
        <v>115</v>
      </c>
      <c r="B136" s="249"/>
      <c r="C136" s="249"/>
      <c r="D136" s="249"/>
      <c r="E136" s="249"/>
      <c r="F136" s="249">
        <v>4</v>
      </c>
      <c r="G136" s="249">
        <v>0</v>
      </c>
      <c r="H136" s="249">
        <v>5</v>
      </c>
      <c r="I136" s="249">
        <v>5</v>
      </c>
      <c r="J136" s="249">
        <v>2</v>
      </c>
      <c r="K136" s="249"/>
      <c r="L136" s="278">
        <f t="shared" si="64"/>
        <v>11</v>
      </c>
      <c r="M136" s="278">
        <f t="shared" si="65"/>
        <v>5</v>
      </c>
      <c r="N136" s="278">
        <f t="shared" si="63"/>
        <v>16</v>
      </c>
      <c r="O136" s="353" t="s">
        <v>116</v>
      </c>
    </row>
    <row r="137" spans="1:15" ht="13.5" hidden="1" thickBot="1" x14ac:dyDescent="0.25">
      <c r="A137" s="326" t="s">
        <v>117</v>
      </c>
      <c r="B137" s="247"/>
      <c r="C137" s="247"/>
      <c r="D137" s="247"/>
      <c r="E137" s="247"/>
      <c r="F137" s="247">
        <v>3</v>
      </c>
      <c r="G137" s="247">
        <v>1</v>
      </c>
      <c r="H137" s="247">
        <v>1</v>
      </c>
      <c r="I137" s="247">
        <v>0</v>
      </c>
      <c r="J137" s="247"/>
      <c r="K137" s="247"/>
      <c r="L137" s="248">
        <f t="shared" si="64"/>
        <v>4</v>
      </c>
      <c r="M137" s="248">
        <f t="shared" si="65"/>
        <v>1</v>
      </c>
      <c r="N137" s="248">
        <f t="shared" si="63"/>
        <v>5</v>
      </c>
      <c r="O137" s="364" t="s">
        <v>96</v>
      </c>
    </row>
    <row r="138" spans="1:15" hidden="1" x14ac:dyDescent="0.2">
      <c r="A138" s="355" t="s">
        <v>100</v>
      </c>
      <c r="B138" s="304"/>
      <c r="C138" s="304"/>
      <c r="D138" s="304">
        <v>3</v>
      </c>
      <c r="E138" s="304"/>
      <c r="F138" s="304">
        <v>24</v>
      </c>
      <c r="G138" s="304">
        <v>8</v>
      </c>
      <c r="H138" s="304">
        <v>7</v>
      </c>
      <c r="I138" s="304">
        <v>3</v>
      </c>
      <c r="J138" s="304">
        <v>5</v>
      </c>
      <c r="K138" s="304">
        <v>5</v>
      </c>
      <c r="L138" s="298">
        <f t="shared" si="64"/>
        <v>39</v>
      </c>
      <c r="M138" s="298">
        <f t="shared" si="65"/>
        <v>16</v>
      </c>
      <c r="N138" s="298">
        <f t="shared" si="63"/>
        <v>55</v>
      </c>
      <c r="O138" s="356" t="s">
        <v>788</v>
      </c>
    </row>
    <row r="139" spans="1:15" hidden="1" x14ac:dyDescent="0.2">
      <c r="A139" s="396" t="s">
        <v>27</v>
      </c>
      <c r="B139" s="367">
        <f>SUM(B128:B138)</f>
        <v>1</v>
      </c>
      <c r="C139" s="367">
        <f t="shared" ref="C139:N139" si="66">SUM(C128:C138)</f>
        <v>0</v>
      </c>
      <c r="D139" s="367">
        <f t="shared" si="66"/>
        <v>8</v>
      </c>
      <c r="E139" s="367">
        <f t="shared" si="66"/>
        <v>1</v>
      </c>
      <c r="F139" s="367">
        <f t="shared" si="66"/>
        <v>52</v>
      </c>
      <c r="G139" s="367">
        <f t="shared" si="66"/>
        <v>19</v>
      </c>
      <c r="H139" s="367">
        <f t="shared" si="66"/>
        <v>20</v>
      </c>
      <c r="I139" s="367">
        <f t="shared" si="66"/>
        <v>13</v>
      </c>
      <c r="J139" s="367">
        <f t="shared" si="66"/>
        <v>9</v>
      </c>
      <c r="K139" s="367">
        <f t="shared" si="66"/>
        <v>9</v>
      </c>
      <c r="L139" s="367">
        <f t="shared" si="66"/>
        <v>90</v>
      </c>
      <c r="M139" s="367">
        <f t="shared" si="66"/>
        <v>42</v>
      </c>
      <c r="N139" s="367">
        <f t="shared" si="66"/>
        <v>132</v>
      </c>
      <c r="O139" s="397" t="s">
        <v>28</v>
      </c>
    </row>
    <row r="140" spans="1:15" hidden="1" x14ac:dyDescent="0.2"/>
    <row r="141" spans="1:15" hidden="1" x14ac:dyDescent="0.2"/>
    <row r="142" spans="1:15" hidden="1" x14ac:dyDescent="0.2">
      <c r="A142" s="17" t="s">
        <v>1093</v>
      </c>
    </row>
    <row r="143" spans="1:15" ht="13.5" hidden="1" thickBot="1" x14ac:dyDescent="0.25">
      <c r="A143" s="334" t="s">
        <v>105</v>
      </c>
      <c r="B143" s="268"/>
      <c r="C143" s="268"/>
      <c r="D143" s="268"/>
      <c r="E143" s="268"/>
      <c r="F143" s="268"/>
      <c r="G143" s="268"/>
      <c r="H143" s="268"/>
      <c r="I143" s="268"/>
      <c r="J143" s="268"/>
      <c r="K143" s="268"/>
      <c r="L143" s="303">
        <f>B143+D143+F143+H143+J143</f>
        <v>0</v>
      </c>
      <c r="M143" s="303">
        <f>C143+E143+G143+I143+K143</f>
        <v>0</v>
      </c>
      <c r="N143" s="303">
        <f t="shared" ref="N143:N153" si="67">SUM(L143:M143)</f>
        <v>0</v>
      </c>
      <c r="O143" s="354" t="s">
        <v>106</v>
      </c>
    </row>
    <row r="144" spans="1:15" ht="13.5" hidden="1" thickBot="1" x14ac:dyDescent="0.25">
      <c r="A144" s="326" t="s">
        <v>107</v>
      </c>
      <c r="B144" s="247">
        <v>1</v>
      </c>
      <c r="C144" s="247"/>
      <c r="D144" s="247"/>
      <c r="E144" s="247"/>
      <c r="F144" s="247"/>
      <c r="G144" s="247"/>
      <c r="H144" s="247"/>
      <c r="I144" s="247">
        <v>1</v>
      </c>
      <c r="J144" s="247"/>
      <c r="K144" s="247"/>
      <c r="L144" s="248">
        <f t="shared" ref="L144:L153" si="68">B144+D144+F144+H144+J144</f>
        <v>1</v>
      </c>
      <c r="M144" s="248">
        <f t="shared" ref="M144:M153" si="69">C144+E144+G144+I144+K144</f>
        <v>1</v>
      </c>
      <c r="N144" s="248">
        <f t="shared" si="67"/>
        <v>2</v>
      </c>
      <c r="O144" s="364" t="s">
        <v>108</v>
      </c>
    </row>
    <row r="145" spans="1:15" ht="13.5" hidden="1" thickBot="1" x14ac:dyDescent="0.25">
      <c r="A145" s="324" t="s">
        <v>716</v>
      </c>
      <c r="B145" s="249">
        <v>3</v>
      </c>
      <c r="C145" s="249"/>
      <c r="D145" s="249"/>
      <c r="E145" s="249"/>
      <c r="F145" s="249"/>
      <c r="G145" s="249"/>
      <c r="H145" s="249"/>
      <c r="I145" s="249"/>
      <c r="J145" s="249">
        <v>1</v>
      </c>
      <c r="K145" s="249"/>
      <c r="L145" s="278">
        <f t="shared" si="68"/>
        <v>4</v>
      </c>
      <c r="M145" s="278">
        <f t="shared" si="69"/>
        <v>0</v>
      </c>
      <c r="N145" s="278">
        <f t="shared" si="67"/>
        <v>4</v>
      </c>
      <c r="O145" s="353" t="s">
        <v>97</v>
      </c>
    </row>
    <row r="146" spans="1:15" ht="13.5" hidden="1" thickBot="1" x14ac:dyDescent="0.25">
      <c r="A146" s="326" t="s">
        <v>109</v>
      </c>
      <c r="B146" s="247"/>
      <c r="C146" s="247"/>
      <c r="D146" s="247"/>
      <c r="E146" s="247"/>
      <c r="F146" s="247"/>
      <c r="G146" s="247"/>
      <c r="H146" s="247"/>
      <c r="I146" s="247"/>
      <c r="J146" s="247"/>
      <c r="K146" s="247">
        <v>1</v>
      </c>
      <c r="L146" s="248">
        <f t="shared" si="68"/>
        <v>0</v>
      </c>
      <c r="M146" s="248">
        <f t="shared" si="69"/>
        <v>1</v>
      </c>
      <c r="N146" s="248">
        <f t="shared" si="67"/>
        <v>1</v>
      </c>
      <c r="O146" s="364" t="s">
        <v>110</v>
      </c>
    </row>
    <row r="147" spans="1:15" ht="13.5" hidden="1" thickBot="1" x14ac:dyDescent="0.25">
      <c r="A147" s="324" t="s">
        <v>98</v>
      </c>
      <c r="B147" s="249"/>
      <c r="C147" s="249"/>
      <c r="D147" s="249"/>
      <c r="E147" s="249"/>
      <c r="F147" s="249"/>
      <c r="G147" s="249"/>
      <c r="H147" s="249"/>
      <c r="I147" s="249"/>
      <c r="J147" s="249"/>
      <c r="K147" s="249"/>
      <c r="L147" s="278">
        <f t="shared" si="68"/>
        <v>0</v>
      </c>
      <c r="M147" s="278">
        <f t="shared" si="69"/>
        <v>0</v>
      </c>
      <c r="N147" s="278">
        <f t="shared" si="67"/>
        <v>0</v>
      </c>
      <c r="O147" s="353" t="s">
        <v>99</v>
      </c>
    </row>
    <row r="148" spans="1:15" ht="13.5" hidden="1" thickBot="1" x14ac:dyDescent="0.25">
      <c r="A148" s="326" t="s">
        <v>94</v>
      </c>
      <c r="B148" s="247"/>
      <c r="C148" s="247"/>
      <c r="D148" s="247"/>
      <c r="E148" s="247"/>
      <c r="F148" s="247"/>
      <c r="G148" s="247"/>
      <c r="H148" s="247"/>
      <c r="I148" s="247"/>
      <c r="J148" s="247"/>
      <c r="K148" s="247"/>
      <c r="L148" s="248">
        <f t="shared" si="68"/>
        <v>0</v>
      </c>
      <c r="M148" s="248">
        <f t="shared" si="69"/>
        <v>0</v>
      </c>
      <c r="N148" s="248">
        <f t="shared" si="67"/>
        <v>0</v>
      </c>
      <c r="O148" s="364" t="s">
        <v>95</v>
      </c>
    </row>
    <row r="149" spans="1:15" ht="13.5" hidden="1" thickBot="1" x14ac:dyDescent="0.25">
      <c r="A149" s="324" t="s">
        <v>111</v>
      </c>
      <c r="B149" s="249">
        <v>1</v>
      </c>
      <c r="C149" s="249"/>
      <c r="D149" s="249"/>
      <c r="E149" s="249"/>
      <c r="F149" s="249"/>
      <c r="G149" s="249"/>
      <c r="H149" s="249"/>
      <c r="I149" s="249"/>
      <c r="J149" s="249"/>
      <c r="K149" s="249"/>
      <c r="L149" s="278">
        <f t="shared" si="68"/>
        <v>1</v>
      </c>
      <c r="M149" s="278">
        <f t="shared" si="69"/>
        <v>0</v>
      </c>
      <c r="N149" s="278">
        <f t="shared" si="67"/>
        <v>1</v>
      </c>
      <c r="O149" s="353" t="s">
        <v>112</v>
      </c>
    </row>
    <row r="150" spans="1:15" ht="13.5" hidden="1" thickBot="1" x14ac:dyDescent="0.25">
      <c r="A150" s="326" t="s">
        <v>113</v>
      </c>
      <c r="B150" s="247">
        <v>2</v>
      </c>
      <c r="C150" s="247"/>
      <c r="D150" s="247"/>
      <c r="E150" s="247"/>
      <c r="F150" s="247"/>
      <c r="G150" s="247"/>
      <c r="H150" s="247">
        <v>4</v>
      </c>
      <c r="I150" s="247"/>
      <c r="J150" s="247">
        <v>2</v>
      </c>
      <c r="K150" s="247"/>
      <c r="L150" s="248">
        <f t="shared" si="68"/>
        <v>8</v>
      </c>
      <c r="M150" s="248">
        <f t="shared" si="69"/>
        <v>0</v>
      </c>
      <c r="N150" s="248">
        <f t="shared" si="67"/>
        <v>8</v>
      </c>
      <c r="O150" s="364" t="s">
        <v>114</v>
      </c>
    </row>
    <row r="151" spans="1:15" ht="13.5" hidden="1" thickBot="1" x14ac:dyDescent="0.25">
      <c r="A151" s="324" t="s">
        <v>115</v>
      </c>
      <c r="B151" s="249"/>
      <c r="C151" s="249"/>
      <c r="D151" s="249"/>
      <c r="E151" s="249"/>
      <c r="F151" s="249"/>
      <c r="G151" s="249"/>
      <c r="H151" s="249">
        <v>1</v>
      </c>
      <c r="I151" s="249"/>
      <c r="J151" s="249"/>
      <c r="K151" s="249"/>
      <c r="L151" s="278">
        <f t="shared" si="68"/>
        <v>1</v>
      </c>
      <c r="M151" s="278">
        <f t="shared" si="69"/>
        <v>0</v>
      </c>
      <c r="N151" s="278">
        <f t="shared" si="67"/>
        <v>1</v>
      </c>
      <c r="O151" s="353" t="s">
        <v>116</v>
      </c>
    </row>
    <row r="152" spans="1:15" ht="13.5" hidden="1" thickBot="1" x14ac:dyDescent="0.25">
      <c r="A152" s="326" t="s">
        <v>117</v>
      </c>
      <c r="B152" s="247"/>
      <c r="C152" s="247"/>
      <c r="D152" s="247"/>
      <c r="E152" s="247"/>
      <c r="F152" s="247"/>
      <c r="G152" s="247"/>
      <c r="H152" s="247"/>
      <c r="I152" s="247"/>
      <c r="J152" s="247"/>
      <c r="K152" s="247"/>
      <c r="L152" s="248">
        <f t="shared" si="68"/>
        <v>0</v>
      </c>
      <c r="M152" s="248">
        <f t="shared" si="69"/>
        <v>0</v>
      </c>
      <c r="N152" s="248">
        <f t="shared" si="67"/>
        <v>0</v>
      </c>
      <c r="O152" s="364" t="s">
        <v>96</v>
      </c>
    </row>
    <row r="153" spans="1:15" hidden="1" x14ac:dyDescent="0.2">
      <c r="A153" s="355" t="s">
        <v>100</v>
      </c>
      <c r="B153" s="304">
        <v>8</v>
      </c>
      <c r="C153" s="304">
        <v>1</v>
      </c>
      <c r="D153" s="304">
        <v>1</v>
      </c>
      <c r="E153" s="304"/>
      <c r="F153" s="304">
        <v>1</v>
      </c>
      <c r="G153" s="304"/>
      <c r="H153" s="304">
        <v>3</v>
      </c>
      <c r="I153" s="304">
        <v>8</v>
      </c>
      <c r="J153" s="304">
        <v>13</v>
      </c>
      <c r="K153" s="304">
        <v>1</v>
      </c>
      <c r="L153" s="298">
        <f t="shared" si="68"/>
        <v>26</v>
      </c>
      <c r="M153" s="298">
        <f t="shared" si="69"/>
        <v>10</v>
      </c>
      <c r="N153" s="298">
        <f t="shared" si="67"/>
        <v>36</v>
      </c>
      <c r="O153" s="356" t="s">
        <v>788</v>
      </c>
    </row>
    <row r="154" spans="1:15" hidden="1" x14ac:dyDescent="0.2">
      <c r="A154" s="396" t="s">
        <v>27</v>
      </c>
      <c r="B154" s="367">
        <f>SUM(B143:B153)</f>
        <v>15</v>
      </c>
      <c r="C154" s="367">
        <f t="shared" ref="C154:N154" si="70">SUM(C143:C153)</f>
        <v>1</v>
      </c>
      <c r="D154" s="367">
        <f t="shared" si="70"/>
        <v>1</v>
      </c>
      <c r="E154" s="367">
        <f t="shared" si="70"/>
        <v>0</v>
      </c>
      <c r="F154" s="367">
        <f t="shared" si="70"/>
        <v>1</v>
      </c>
      <c r="G154" s="367">
        <f t="shared" si="70"/>
        <v>0</v>
      </c>
      <c r="H154" s="367">
        <f t="shared" si="70"/>
        <v>8</v>
      </c>
      <c r="I154" s="367">
        <f t="shared" si="70"/>
        <v>9</v>
      </c>
      <c r="J154" s="367">
        <f t="shared" si="70"/>
        <v>16</v>
      </c>
      <c r="K154" s="367">
        <f t="shared" si="70"/>
        <v>2</v>
      </c>
      <c r="L154" s="367">
        <f t="shared" si="70"/>
        <v>41</v>
      </c>
      <c r="M154" s="367">
        <f t="shared" si="70"/>
        <v>12</v>
      </c>
      <c r="N154" s="367">
        <f t="shared" si="70"/>
        <v>53</v>
      </c>
      <c r="O154" s="397" t="s">
        <v>28</v>
      </c>
    </row>
    <row r="155" spans="1:15" hidden="1" x14ac:dyDescent="0.2"/>
    <row r="156" spans="1:15" hidden="1" x14ac:dyDescent="0.2">
      <c r="A156" s="17" t="s">
        <v>1153</v>
      </c>
    </row>
    <row r="157" spans="1:15" ht="13.5" hidden="1" thickBot="1" x14ac:dyDescent="0.25">
      <c r="A157" s="334" t="s">
        <v>105</v>
      </c>
      <c r="B157" s="268"/>
      <c r="C157" s="268"/>
      <c r="D157" s="268"/>
      <c r="E157" s="268"/>
      <c r="F157" s="268">
        <v>2</v>
      </c>
      <c r="G157" s="268">
        <v>1</v>
      </c>
      <c r="H157" s="268"/>
      <c r="I157" s="268"/>
      <c r="J157" s="268">
        <v>0</v>
      </c>
      <c r="K157" s="268">
        <v>3</v>
      </c>
      <c r="L157" s="303">
        <f>B157+D157+F157+H157+J157</f>
        <v>2</v>
      </c>
      <c r="M157" s="303">
        <f>C157+E157+G157+I157+K157</f>
        <v>4</v>
      </c>
      <c r="N157" s="303">
        <f t="shared" ref="N157:N167" si="71">SUM(L157:M157)</f>
        <v>6</v>
      </c>
      <c r="O157" s="354" t="s">
        <v>106</v>
      </c>
    </row>
    <row r="158" spans="1:15" ht="13.5" hidden="1" thickBot="1" x14ac:dyDescent="0.25">
      <c r="A158" s="326" t="s">
        <v>107</v>
      </c>
      <c r="B158" s="247"/>
      <c r="C158" s="247"/>
      <c r="D158" s="247"/>
      <c r="E158" s="247"/>
      <c r="F158" s="247"/>
      <c r="G158" s="247"/>
      <c r="H158" s="247"/>
      <c r="I158" s="247"/>
      <c r="J158" s="247">
        <v>2</v>
      </c>
      <c r="K158" s="247">
        <v>1</v>
      </c>
      <c r="L158" s="248">
        <f t="shared" ref="L158:L167" si="72">B158+D158+F158+H158+J158</f>
        <v>2</v>
      </c>
      <c r="M158" s="248">
        <f t="shared" ref="M158:M167" si="73">C158+E158+G158+I158+K158</f>
        <v>1</v>
      </c>
      <c r="N158" s="248">
        <f t="shared" si="71"/>
        <v>3</v>
      </c>
      <c r="O158" s="364" t="s">
        <v>108</v>
      </c>
    </row>
    <row r="159" spans="1:15" ht="13.5" hidden="1" thickBot="1" x14ac:dyDescent="0.25">
      <c r="A159" s="324" t="s">
        <v>716</v>
      </c>
      <c r="B159" s="249">
        <v>2</v>
      </c>
      <c r="C159" s="249"/>
      <c r="D159" s="249">
        <v>2</v>
      </c>
      <c r="E159" s="249"/>
      <c r="F159" s="249">
        <v>2</v>
      </c>
      <c r="G159" s="249"/>
      <c r="H159" s="249">
        <v>1</v>
      </c>
      <c r="I159" s="249"/>
      <c r="J159" s="249">
        <v>7</v>
      </c>
      <c r="K159" s="249">
        <v>8</v>
      </c>
      <c r="L159" s="278">
        <f t="shared" si="72"/>
        <v>14</v>
      </c>
      <c r="M159" s="278">
        <f t="shared" si="73"/>
        <v>8</v>
      </c>
      <c r="N159" s="278">
        <f t="shared" si="71"/>
        <v>22</v>
      </c>
      <c r="O159" s="353" t="s">
        <v>97</v>
      </c>
    </row>
    <row r="160" spans="1:15" ht="13.5" hidden="1" thickBot="1" x14ac:dyDescent="0.25">
      <c r="A160" s="326" t="s">
        <v>109</v>
      </c>
      <c r="B160" s="247"/>
      <c r="C160" s="247"/>
      <c r="D160" s="247"/>
      <c r="E160" s="247"/>
      <c r="F160" s="247"/>
      <c r="G160" s="247"/>
      <c r="H160" s="247"/>
      <c r="I160" s="247"/>
      <c r="J160" s="247">
        <v>1</v>
      </c>
      <c r="K160" s="247">
        <v>2</v>
      </c>
      <c r="L160" s="248">
        <f t="shared" si="72"/>
        <v>1</v>
      </c>
      <c r="M160" s="248">
        <f t="shared" si="73"/>
        <v>2</v>
      </c>
      <c r="N160" s="248">
        <f t="shared" si="71"/>
        <v>3</v>
      </c>
      <c r="O160" s="364" t="s">
        <v>110</v>
      </c>
    </row>
    <row r="161" spans="1:15" ht="13.5" hidden="1" thickBot="1" x14ac:dyDescent="0.25">
      <c r="A161" s="324" t="s">
        <v>98</v>
      </c>
      <c r="B161" s="249"/>
      <c r="C161" s="249"/>
      <c r="D161" s="249"/>
      <c r="E161" s="249"/>
      <c r="F161" s="249"/>
      <c r="G161" s="249"/>
      <c r="H161" s="249"/>
      <c r="I161" s="249">
        <v>1</v>
      </c>
      <c r="J161" s="249">
        <v>1</v>
      </c>
      <c r="K161" s="249">
        <v>3</v>
      </c>
      <c r="L161" s="278">
        <f t="shared" si="72"/>
        <v>1</v>
      </c>
      <c r="M161" s="278">
        <f t="shared" si="73"/>
        <v>4</v>
      </c>
      <c r="N161" s="278">
        <f t="shared" si="71"/>
        <v>5</v>
      </c>
      <c r="O161" s="353" t="s">
        <v>99</v>
      </c>
    </row>
    <row r="162" spans="1:15" ht="13.5" hidden="1" thickBot="1" x14ac:dyDescent="0.25">
      <c r="A162" s="326" t="s">
        <v>94</v>
      </c>
      <c r="B162" s="247"/>
      <c r="C162" s="247"/>
      <c r="D162" s="247"/>
      <c r="E162" s="247"/>
      <c r="F162" s="247"/>
      <c r="G162" s="247">
        <v>1</v>
      </c>
      <c r="H162" s="247"/>
      <c r="I162" s="247">
        <v>1</v>
      </c>
      <c r="J162" s="247">
        <v>1</v>
      </c>
      <c r="K162" s="247">
        <v>2</v>
      </c>
      <c r="L162" s="248">
        <f t="shared" si="72"/>
        <v>1</v>
      </c>
      <c r="M162" s="248">
        <f t="shared" si="73"/>
        <v>4</v>
      </c>
      <c r="N162" s="248">
        <f t="shared" si="71"/>
        <v>5</v>
      </c>
      <c r="O162" s="364" t="s">
        <v>95</v>
      </c>
    </row>
    <row r="163" spans="1:15" ht="13.5" hidden="1" thickBot="1" x14ac:dyDescent="0.25">
      <c r="A163" s="324" t="s">
        <v>111</v>
      </c>
      <c r="B163" s="249"/>
      <c r="C163" s="249"/>
      <c r="D163" s="249"/>
      <c r="E163" s="249"/>
      <c r="F163" s="249"/>
      <c r="G163" s="249"/>
      <c r="H163" s="249"/>
      <c r="I163" s="249"/>
      <c r="J163" s="249"/>
      <c r="K163" s="249"/>
      <c r="L163" s="278">
        <f t="shared" si="72"/>
        <v>0</v>
      </c>
      <c r="M163" s="278">
        <f t="shared" si="73"/>
        <v>0</v>
      </c>
      <c r="N163" s="278">
        <f t="shared" si="71"/>
        <v>0</v>
      </c>
      <c r="O163" s="353" t="s">
        <v>112</v>
      </c>
    </row>
    <row r="164" spans="1:15" ht="13.5" hidden="1" thickBot="1" x14ac:dyDescent="0.25">
      <c r="A164" s="326" t="s">
        <v>113</v>
      </c>
      <c r="B164" s="247">
        <v>1</v>
      </c>
      <c r="C164" s="247"/>
      <c r="D164" s="247">
        <v>2</v>
      </c>
      <c r="E164" s="247"/>
      <c r="F164" s="247">
        <v>6</v>
      </c>
      <c r="G164" s="247">
        <v>4</v>
      </c>
      <c r="H164" s="247">
        <v>1</v>
      </c>
      <c r="I164" s="247">
        <v>1</v>
      </c>
      <c r="J164" s="247">
        <v>4</v>
      </c>
      <c r="K164" s="247">
        <v>3</v>
      </c>
      <c r="L164" s="248">
        <f t="shared" si="72"/>
        <v>14</v>
      </c>
      <c r="M164" s="248">
        <f t="shared" si="73"/>
        <v>8</v>
      </c>
      <c r="N164" s="248">
        <f t="shared" si="71"/>
        <v>22</v>
      </c>
      <c r="O164" s="364" t="s">
        <v>114</v>
      </c>
    </row>
    <row r="165" spans="1:15" ht="13.5" hidden="1" thickBot="1" x14ac:dyDescent="0.25">
      <c r="A165" s="324" t="s">
        <v>115</v>
      </c>
      <c r="B165" s="249">
        <v>1</v>
      </c>
      <c r="C165" s="249"/>
      <c r="D165" s="249"/>
      <c r="E165" s="249"/>
      <c r="F165" s="249">
        <v>1</v>
      </c>
      <c r="G165" s="249">
        <v>2</v>
      </c>
      <c r="H165" s="249">
        <v>2</v>
      </c>
      <c r="I165" s="249">
        <v>3</v>
      </c>
      <c r="J165" s="249">
        <v>3</v>
      </c>
      <c r="K165" s="249">
        <v>3</v>
      </c>
      <c r="L165" s="278">
        <f t="shared" si="72"/>
        <v>7</v>
      </c>
      <c r="M165" s="278">
        <f t="shared" si="73"/>
        <v>8</v>
      </c>
      <c r="N165" s="278">
        <f t="shared" si="71"/>
        <v>15</v>
      </c>
      <c r="O165" s="353" t="s">
        <v>116</v>
      </c>
    </row>
    <row r="166" spans="1:15" ht="13.5" hidden="1" thickBot="1" x14ac:dyDescent="0.25">
      <c r="A166" s="326" t="s">
        <v>117</v>
      </c>
      <c r="B166" s="247">
        <v>5</v>
      </c>
      <c r="C166" s="247"/>
      <c r="D166" s="247">
        <v>5</v>
      </c>
      <c r="E166" s="247">
        <v>1</v>
      </c>
      <c r="F166" s="247">
        <v>16</v>
      </c>
      <c r="G166" s="247">
        <v>4</v>
      </c>
      <c r="H166" s="247">
        <v>59</v>
      </c>
      <c r="I166" s="247">
        <v>38</v>
      </c>
      <c r="J166" s="247">
        <v>20</v>
      </c>
      <c r="K166" s="247">
        <v>19</v>
      </c>
      <c r="L166" s="248">
        <f t="shared" si="72"/>
        <v>105</v>
      </c>
      <c r="M166" s="248">
        <f t="shared" si="73"/>
        <v>62</v>
      </c>
      <c r="N166" s="248">
        <f t="shared" si="71"/>
        <v>167</v>
      </c>
      <c r="O166" s="364" t="s">
        <v>96</v>
      </c>
    </row>
    <row r="167" spans="1:15" hidden="1" x14ac:dyDescent="0.2">
      <c r="A167" s="355" t="s">
        <v>100</v>
      </c>
      <c r="B167" s="304">
        <v>6</v>
      </c>
      <c r="C167" s="304">
        <v>1</v>
      </c>
      <c r="D167" s="304">
        <v>7</v>
      </c>
      <c r="E167" s="304"/>
      <c r="F167" s="304">
        <v>20</v>
      </c>
      <c r="G167" s="304">
        <v>7</v>
      </c>
      <c r="H167" s="304">
        <v>12</v>
      </c>
      <c r="I167" s="304">
        <v>10</v>
      </c>
      <c r="J167" s="304">
        <v>32</v>
      </c>
      <c r="K167" s="304">
        <v>36</v>
      </c>
      <c r="L167" s="298">
        <f t="shared" si="72"/>
        <v>77</v>
      </c>
      <c r="M167" s="298">
        <f t="shared" si="73"/>
        <v>54</v>
      </c>
      <c r="N167" s="298">
        <f t="shared" si="71"/>
        <v>131</v>
      </c>
      <c r="O167" s="356" t="s">
        <v>788</v>
      </c>
    </row>
    <row r="168" spans="1:15" hidden="1" x14ac:dyDescent="0.2">
      <c r="A168" s="396" t="s">
        <v>27</v>
      </c>
      <c r="B168" s="367">
        <f>SUM(B157:B167)</f>
        <v>15</v>
      </c>
      <c r="C168" s="367">
        <f t="shared" ref="C168:N168" si="74">SUM(C157:C167)</f>
        <v>1</v>
      </c>
      <c r="D168" s="367">
        <f t="shared" si="74"/>
        <v>16</v>
      </c>
      <c r="E168" s="367">
        <f t="shared" si="74"/>
        <v>1</v>
      </c>
      <c r="F168" s="367">
        <f t="shared" si="74"/>
        <v>47</v>
      </c>
      <c r="G168" s="367">
        <f t="shared" si="74"/>
        <v>19</v>
      </c>
      <c r="H168" s="367">
        <f t="shared" si="74"/>
        <v>75</v>
      </c>
      <c r="I168" s="367">
        <f t="shared" si="74"/>
        <v>54</v>
      </c>
      <c r="J168" s="367">
        <f t="shared" si="74"/>
        <v>71</v>
      </c>
      <c r="K168" s="367">
        <f t="shared" si="74"/>
        <v>80</v>
      </c>
      <c r="L168" s="367">
        <f t="shared" si="74"/>
        <v>224</v>
      </c>
      <c r="M168" s="367">
        <f t="shared" si="74"/>
        <v>155</v>
      </c>
      <c r="N168" s="367">
        <f t="shared" si="74"/>
        <v>379</v>
      </c>
      <c r="O168" s="397" t="s">
        <v>28</v>
      </c>
    </row>
  </sheetData>
  <mergeCells count="215">
    <mergeCell ref="I22:O22"/>
    <mergeCell ref="I23:O23"/>
    <mergeCell ref="A23:D23"/>
    <mergeCell ref="A22:C22"/>
    <mergeCell ref="A66:A69"/>
    <mergeCell ref="J66:K66"/>
    <mergeCell ref="L66:M66"/>
    <mergeCell ref="N84:N87"/>
    <mergeCell ref="O84:O87"/>
    <mergeCell ref="B85:C85"/>
    <mergeCell ref="D85:E85"/>
    <mergeCell ref="F85:G85"/>
    <mergeCell ref="H85:I85"/>
    <mergeCell ref="J85:K85"/>
    <mergeCell ref="L85:M85"/>
    <mergeCell ref="B86:B87"/>
    <mergeCell ref="C86:C87"/>
    <mergeCell ref="D86:D87"/>
    <mergeCell ref="E86:E87"/>
    <mergeCell ref="F86:F87"/>
    <mergeCell ref="G86:G87"/>
    <mergeCell ref="H86:H87"/>
    <mergeCell ref="I86:I87"/>
    <mergeCell ref="A84:A87"/>
    <mergeCell ref="B84:C84"/>
    <mergeCell ref="D84:E84"/>
    <mergeCell ref="F84:G84"/>
    <mergeCell ref="H84:I84"/>
    <mergeCell ref="J84:K84"/>
    <mergeCell ref="L84:M84"/>
    <mergeCell ref="J86:J87"/>
    <mergeCell ref="K86:K87"/>
    <mergeCell ref="L86:L87"/>
    <mergeCell ref="M86:M87"/>
    <mergeCell ref="N66:N69"/>
    <mergeCell ref="O66:O69"/>
    <mergeCell ref="B67:C67"/>
    <mergeCell ref="D67:E67"/>
    <mergeCell ref="F67:G67"/>
    <mergeCell ref="H67:I67"/>
    <mergeCell ref="J67:K67"/>
    <mergeCell ref="L67:M67"/>
    <mergeCell ref="B68:B69"/>
    <mergeCell ref="C68:C69"/>
    <mergeCell ref="D68:D69"/>
    <mergeCell ref="E68:E69"/>
    <mergeCell ref="F68:F69"/>
    <mergeCell ref="G68:G69"/>
    <mergeCell ref="B66:C66"/>
    <mergeCell ref="D66:E66"/>
    <mergeCell ref="F66:G66"/>
    <mergeCell ref="H66:I66"/>
    <mergeCell ref="H68:H69"/>
    <mergeCell ref="I68:I69"/>
    <mergeCell ref="J68:J69"/>
    <mergeCell ref="K68:K69"/>
    <mergeCell ref="L68:L69"/>
    <mergeCell ref="M68:M69"/>
    <mergeCell ref="A30:A33"/>
    <mergeCell ref="N48:N51"/>
    <mergeCell ref="O48:O51"/>
    <mergeCell ref="B49:C49"/>
    <mergeCell ref="D49:E49"/>
    <mergeCell ref="F49:G49"/>
    <mergeCell ref="H49:I49"/>
    <mergeCell ref="J49:K49"/>
    <mergeCell ref="L49:M49"/>
    <mergeCell ref="B50:B51"/>
    <mergeCell ref="C50:C51"/>
    <mergeCell ref="D50:D51"/>
    <mergeCell ref="E50:E51"/>
    <mergeCell ref="F50:F51"/>
    <mergeCell ref="G50:G51"/>
    <mergeCell ref="H50:H51"/>
    <mergeCell ref="I50:I51"/>
    <mergeCell ref="A48:A51"/>
    <mergeCell ref="B48:C48"/>
    <mergeCell ref="D48:E48"/>
    <mergeCell ref="F48:G48"/>
    <mergeCell ref="H48:I48"/>
    <mergeCell ref="J48:K48"/>
    <mergeCell ref="L48:M48"/>
    <mergeCell ref="J50:J51"/>
    <mergeCell ref="K50:K51"/>
    <mergeCell ref="L50:L51"/>
    <mergeCell ref="M50:M51"/>
    <mergeCell ref="D30:E30"/>
    <mergeCell ref="F30:G30"/>
    <mergeCell ref="H30:I30"/>
    <mergeCell ref="H32:H33"/>
    <mergeCell ref="I32:I33"/>
    <mergeCell ref="J32:J33"/>
    <mergeCell ref="K32:K33"/>
    <mergeCell ref="L32:L33"/>
    <mergeCell ref="M32:M33"/>
    <mergeCell ref="J30:K30"/>
    <mergeCell ref="L30:M30"/>
    <mergeCell ref="N30:N33"/>
    <mergeCell ref="O30:O33"/>
    <mergeCell ref="B31:C31"/>
    <mergeCell ref="D31:E31"/>
    <mergeCell ref="F31:G31"/>
    <mergeCell ref="H31:I31"/>
    <mergeCell ref="J31:K31"/>
    <mergeCell ref="L31:M31"/>
    <mergeCell ref="B32:B33"/>
    <mergeCell ref="C32:C33"/>
    <mergeCell ref="D32:D33"/>
    <mergeCell ref="E32:E33"/>
    <mergeCell ref="F32:F33"/>
    <mergeCell ref="G32:G33"/>
    <mergeCell ref="B30:C30"/>
    <mergeCell ref="A3:O3"/>
    <mergeCell ref="A1:O1"/>
    <mergeCell ref="J7:K7"/>
    <mergeCell ref="L6:M6"/>
    <mergeCell ref="L7:M7"/>
    <mergeCell ref="A6:A9"/>
    <mergeCell ref="D6:E6"/>
    <mergeCell ref="J6:K6"/>
    <mergeCell ref="O6:O9"/>
    <mergeCell ref="B6:C6"/>
    <mergeCell ref="H6:I6"/>
    <mergeCell ref="F6:G6"/>
    <mergeCell ref="A2:O2"/>
    <mergeCell ref="D7:E7"/>
    <mergeCell ref="F7:G7"/>
    <mergeCell ref="A4:O4"/>
    <mergeCell ref="B7:C7"/>
    <mergeCell ref="H7:I7"/>
    <mergeCell ref="N6:N9"/>
    <mergeCell ref="AR6:AR9"/>
    <mergeCell ref="AS6:AT6"/>
    <mergeCell ref="AU6:AV6"/>
    <mergeCell ref="AW6:AX6"/>
    <mergeCell ref="AY6:AZ6"/>
    <mergeCell ref="BA6:BB6"/>
    <mergeCell ref="BC6:BD6"/>
    <mergeCell ref="BE6:BE9"/>
    <mergeCell ref="AS7:AT7"/>
    <mergeCell ref="AU7:AV7"/>
    <mergeCell ref="AW7:AX7"/>
    <mergeCell ref="AY7:AZ7"/>
    <mergeCell ref="BA7:BB7"/>
    <mergeCell ref="BC7:BD7"/>
    <mergeCell ref="BF6:BF9"/>
    <mergeCell ref="BG6:BH6"/>
    <mergeCell ref="BI6:BJ6"/>
    <mergeCell ref="BK6:BL6"/>
    <mergeCell ref="BM6:BN6"/>
    <mergeCell ref="BO6:BP6"/>
    <mergeCell ref="BQ6:BR6"/>
    <mergeCell ref="BS6:BS9"/>
    <mergeCell ref="BG7:BH7"/>
    <mergeCell ref="BI7:BJ7"/>
    <mergeCell ref="BK7:BL7"/>
    <mergeCell ref="BM7:BN7"/>
    <mergeCell ref="BO7:BP7"/>
    <mergeCell ref="BQ7:BR7"/>
    <mergeCell ref="CH6:CH9"/>
    <mergeCell ref="BT6:BT9"/>
    <mergeCell ref="BU6:BV6"/>
    <mergeCell ref="BW6:BX6"/>
    <mergeCell ref="BY6:BZ6"/>
    <mergeCell ref="CA6:CB6"/>
    <mergeCell ref="CC6:CD6"/>
    <mergeCell ref="CE6:CF6"/>
    <mergeCell ref="CG6:CG9"/>
    <mergeCell ref="BU7:BV7"/>
    <mergeCell ref="BW7:BX7"/>
    <mergeCell ref="BY7:BZ7"/>
    <mergeCell ref="CA7:CB7"/>
    <mergeCell ref="CC7:CD7"/>
    <mergeCell ref="CE7:CF7"/>
    <mergeCell ref="CI6:CJ6"/>
    <mergeCell ref="CK6:CL6"/>
    <mergeCell ref="CM6:CN6"/>
    <mergeCell ref="CO6:CP6"/>
    <mergeCell ref="CQ6:CR6"/>
    <mergeCell ref="CS6:CT6"/>
    <mergeCell ref="CU6:CU9"/>
    <mergeCell ref="CI7:CJ7"/>
    <mergeCell ref="CK7:CL7"/>
    <mergeCell ref="CM7:CN7"/>
    <mergeCell ref="CO7:CP7"/>
    <mergeCell ref="CQ7:CR7"/>
    <mergeCell ref="CS7:CT7"/>
    <mergeCell ref="AD6:AD9"/>
    <mergeCell ref="AE6:AF6"/>
    <mergeCell ref="AG6:AH6"/>
    <mergeCell ref="AI6:AJ6"/>
    <mergeCell ref="AK6:AL6"/>
    <mergeCell ref="AM6:AN6"/>
    <mergeCell ref="AO6:AP6"/>
    <mergeCell ref="AQ6:AQ9"/>
    <mergeCell ref="AE7:AF7"/>
    <mergeCell ref="AG7:AH7"/>
    <mergeCell ref="AI7:AJ7"/>
    <mergeCell ref="AK7:AL7"/>
    <mergeCell ref="AM7:AN7"/>
    <mergeCell ref="AO7:AP7"/>
    <mergeCell ref="P6:P9"/>
    <mergeCell ref="Q6:R6"/>
    <mergeCell ref="S6:T6"/>
    <mergeCell ref="U6:V6"/>
    <mergeCell ref="W6:X6"/>
    <mergeCell ref="Y6:Z6"/>
    <mergeCell ref="AA6:AB6"/>
    <mergeCell ref="AC6:AC9"/>
    <mergeCell ref="Q7:R7"/>
    <mergeCell ref="S7:T7"/>
    <mergeCell ref="U7:V7"/>
    <mergeCell ref="W7:X7"/>
    <mergeCell ref="Y7:Z7"/>
    <mergeCell ref="AA7:AB7"/>
  </mergeCells>
  <phoneticPr fontId="19" type="noConversion"/>
  <printOptions horizontalCentered="1" verticalCentered="1"/>
  <pageMargins left="0" right="0" top="0" bottom="0" header="0" footer="0"/>
  <pageSetup paperSize="9" orientation="landscape" r:id="rId1"/>
  <headerFooter alignWithMargins="0"/>
  <rowBreaks count="1" manualBreakCount="1">
    <brk id="23" max="14"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V60"/>
  <sheetViews>
    <sheetView showGridLines="0" rightToLeft="1" view="pageBreakPreview" topLeftCell="A4" zoomScaleNormal="100" zoomScaleSheetLayoutView="100" workbookViewId="0">
      <selection activeCell="F14" sqref="F14"/>
    </sheetView>
  </sheetViews>
  <sheetFormatPr defaultRowHeight="12.75" x14ac:dyDescent="0.2"/>
  <cols>
    <col min="1" max="1" width="29.5703125" customWidth="1"/>
    <col min="2" max="10" width="7.5703125" customWidth="1"/>
    <col min="11" max="11" width="33.7109375" customWidth="1"/>
  </cols>
  <sheetData>
    <row r="1" spans="1:20" s="32" customFormat="1" ht="21.95" customHeight="1" x14ac:dyDescent="0.2">
      <c r="A1" s="1349" t="s">
        <v>718</v>
      </c>
      <c r="B1" s="1349"/>
      <c r="C1" s="1349"/>
      <c r="D1" s="1349"/>
      <c r="E1" s="1349"/>
      <c r="F1" s="1349"/>
      <c r="G1" s="1349"/>
      <c r="H1" s="1349"/>
      <c r="I1" s="1349"/>
      <c r="J1" s="1349"/>
      <c r="K1" s="1349"/>
      <c r="L1" s="29"/>
      <c r="M1" s="29"/>
      <c r="N1" s="29"/>
      <c r="O1" s="29"/>
      <c r="P1" s="29"/>
      <c r="Q1" s="29"/>
      <c r="R1" s="29"/>
      <c r="S1" s="30"/>
      <c r="T1" s="31"/>
    </row>
    <row r="2" spans="1:20" s="34" customFormat="1" ht="18" customHeight="1" x14ac:dyDescent="0.2">
      <c r="A2" s="1349" t="s">
        <v>1334</v>
      </c>
      <c r="B2" s="1349"/>
      <c r="C2" s="1349"/>
      <c r="D2" s="1349"/>
      <c r="E2" s="1349"/>
      <c r="F2" s="1349"/>
      <c r="G2" s="1349"/>
      <c r="H2" s="1349"/>
      <c r="I2" s="1349"/>
      <c r="J2" s="1349"/>
      <c r="K2" s="1349"/>
      <c r="L2" s="29"/>
      <c r="M2" s="33"/>
      <c r="N2" s="33"/>
      <c r="O2" s="33"/>
      <c r="P2" s="33"/>
      <c r="Q2" s="33"/>
      <c r="R2" s="33"/>
      <c r="S2" s="33"/>
      <c r="T2" s="33"/>
    </row>
    <row r="3" spans="1:20" s="34" customFormat="1" ht="18" customHeight="1" x14ac:dyDescent="0.2">
      <c r="A3" s="1348" t="s">
        <v>719</v>
      </c>
      <c r="B3" s="1348"/>
      <c r="C3" s="1348"/>
      <c r="D3" s="1348"/>
      <c r="E3" s="1348"/>
      <c r="F3" s="1348"/>
      <c r="G3" s="1348"/>
      <c r="H3" s="1348"/>
      <c r="I3" s="1348"/>
      <c r="J3" s="1348"/>
      <c r="K3" s="1348"/>
      <c r="L3" s="35"/>
      <c r="M3" s="35"/>
      <c r="N3" s="35"/>
      <c r="O3" s="35"/>
      <c r="P3" s="35"/>
      <c r="Q3" s="35"/>
      <c r="R3" s="35"/>
      <c r="S3" s="35"/>
      <c r="T3" s="35"/>
    </row>
    <row r="4" spans="1:20" s="11" customFormat="1" ht="15.75" x14ac:dyDescent="0.2">
      <c r="A4" s="1347" t="s">
        <v>1331</v>
      </c>
      <c r="B4" s="1347"/>
      <c r="C4" s="1347"/>
      <c r="D4" s="1347"/>
      <c r="E4" s="1347"/>
      <c r="F4" s="1347"/>
      <c r="G4" s="1347"/>
      <c r="H4" s="1347"/>
      <c r="I4" s="1347"/>
      <c r="J4" s="1347"/>
      <c r="K4" s="1347"/>
      <c r="L4" s="36"/>
      <c r="M4" s="36"/>
      <c r="N4" s="36"/>
      <c r="O4" s="36"/>
      <c r="P4" s="36"/>
      <c r="Q4" s="36"/>
      <c r="R4" s="36"/>
      <c r="S4" s="36"/>
      <c r="T4" s="36"/>
    </row>
    <row r="5" spans="1:20" s="5" customFormat="1" ht="20.100000000000001" customHeight="1" x14ac:dyDescent="0.2">
      <c r="A5" s="10" t="s">
        <v>506</v>
      </c>
      <c r="B5" s="3"/>
      <c r="C5" s="3"/>
      <c r="D5" s="3"/>
      <c r="E5" s="3"/>
      <c r="K5" s="25" t="s">
        <v>505</v>
      </c>
    </row>
    <row r="6" spans="1:20" s="4" customFormat="1" ht="15.75" customHeight="1" thickBot="1" x14ac:dyDescent="0.25">
      <c r="A6" s="1342" t="s">
        <v>971</v>
      </c>
      <c r="B6" s="1346" t="s">
        <v>817</v>
      </c>
      <c r="C6" s="1346"/>
      <c r="D6" s="1346"/>
      <c r="E6" s="1346" t="s">
        <v>816</v>
      </c>
      <c r="F6" s="1346"/>
      <c r="G6" s="1346"/>
      <c r="H6" s="1346" t="s">
        <v>7</v>
      </c>
      <c r="I6" s="1346"/>
      <c r="J6" s="1346"/>
      <c r="K6" s="1350" t="s">
        <v>1326</v>
      </c>
      <c r="L6" s="7"/>
    </row>
    <row r="7" spans="1:20" s="4" customFormat="1" ht="15" customHeight="1" thickBot="1" x14ac:dyDescent="0.25">
      <c r="A7" s="1343"/>
      <c r="B7" s="1345" t="s">
        <v>87</v>
      </c>
      <c r="C7" s="1345"/>
      <c r="D7" s="1345"/>
      <c r="E7" s="1345" t="s">
        <v>709</v>
      </c>
      <c r="F7" s="1345"/>
      <c r="G7" s="1345"/>
      <c r="H7" s="1345" t="s">
        <v>8</v>
      </c>
      <c r="I7" s="1345"/>
      <c r="J7" s="1345"/>
      <c r="K7" s="1351"/>
      <c r="L7" s="7"/>
    </row>
    <row r="8" spans="1:20" s="4" customFormat="1" ht="15" customHeight="1" thickBot="1" x14ac:dyDescent="0.25">
      <c r="A8" s="1343"/>
      <c r="B8" s="401" t="s">
        <v>9</v>
      </c>
      <c r="C8" s="401" t="s">
        <v>464</v>
      </c>
      <c r="D8" s="401" t="s">
        <v>7</v>
      </c>
      <c r="E8" s="401" t="s">
        <v>9</v>
      </c>
      <c r="F8" s="401" t="s">
        <v>464</v>
      </c>
      <c r="G8" s="401" t="s">
        <v>7</v>
      </c>
      <c r="H8" s="401" t="s">
        <v>9</v>
      </c>
      <c r="I8" s="401" t="s">
        <v>464</v>
      </c>
      <c r="J8" s="401" t="s">
        <v>7</v>
      </c>
      <c r="K8" s="1351"/>
    </row>
    <row r="9" spans="1:20" s="4" customFormat="1" ht="15" customHeight="1" x14ac:dyDescent="0.2">
      <c r="A9" s="1344"/>
      <c r="B9" s="405" t="s">
        <v>465</v>
      </c>
      <c r="C9" s="405" t="s">
        <v>466</v>
      </c>
      <c r="D9" s="405" t="s">
        <v>8</v>
      </c>
      <c r="E9" s="405" t="s">
        <v>465</v>
      </c>
      <c r="F9" s="405" t="s">
        <v>466</v>
      </c>
      <c r="G9" s="405" t="s">
        <v>8</v>
      </c>
      <c r="H9" s="405" t="s">
        <v>465</v>
      </c>
      <c r="I9" s="405" t="s">
        <v>466</v>
      </c>
      <c r="J9" s="405" t="s">
        <v>8</v>
      </c>
      <c r="K9" s="1352"/>
    </row>
    <row r="10" spans="1:20" s="5" customFormat="1" ht="27" customHeight="1" thickBot="1" x14ac:dyDescent="0.25">
      <c r="A10" s="334" t="s">
        <v>803</v>
      </c>
      <c r="B10" s="402">
        <v>370</v>
      </c>
      <c r="C10" s="402">
        <v>1066</v>
      </c>
      <c r="D10" s="403">
        <f t="shared" ref="D10:D17" si="0">B10+C10</f>
        <v>1436</v>
      </c>
      <c r="E10" s="402">
        <v>729</v>
      </c>
      <c r="F10" s="402">
        <v>877</v>
      </c>
      <c r="G10" s="403">
        <f t="shared" ref="G10:G17" si="1">E10+F10</f>
        <v>1606</v>
      </c>
      <c r="H10" s="403">
        <f t="shared" ref="H10:I17" si="2">B10+E10</f>
        <v>1099</v>
      </c>
      <c r="I10" s="403">
        <f t="shared" si="2"/>
        <v>1943</v>
      </c>
      <c r="J10" s="403">
        <f t="shared" ref="J10:J17" si="3">I10+H10</f>
        <v>3042</v>
      </c>
      <c r="K10" s="404" t="s">
        <v>880</v>
      </c>
    </row>
    <row r="11" spans="1:20" s="5" customFormat="1" ht="27" customHeight="1" thickBot="1" x14ac:dyDescent="0.25">
      <c r="A11" s="326" t="s">
        <v>441</v>
      </c>
      <c r="B11" s="192">
        <v>82</v>
      </c>
      <c r="C11" s="192">
        <v>172</v>
      </c>
      <c r="D11" s="242">
        <f t="shared" si="0"/>
        <v>254</v>
      </c>
      <c r="E11" s="192">
        <v>317</v>
      </c>
      <c r="F11" s="192">
        <v>345</v>
      </c>
      <c r="G11" s="242">
        <f t="shared" si="1"/>
        <v>662</v>
      </c>
      <c r="H11" s="242">
        <f t="shared" ref="H11" si="4">B11+E11</f>
        <v>399</v>
      </c>
      <c r="I11" s="242">
        <f t="shared" ref="I11" si="5">C11+F11</f>
        <v>517</v>
      </c>
      <c r="J11" s="242">
        <f t="shared" ref="J11" si="6">I11+H11</f>
        <v>916</v>
      </c>
      <c r="K11" s="364" t="s">
        <v>760</v>
      </c>
      <c r="O11" s="259"/>
      <c r="P11" s="259"/>
      <c r="Q11" s="259"/>
      <c r="R11" s="259"/>
    </row>
    <row r="12" spans="1:20" s="5" customFormat="1" ht="27" customHeight="1" thickBot="1" x14ac:dyDescent="0.25">
      <c r="A12" s="324" t="s">
        <v>1086</v>
      </c>
      <c r="B12" s="398">
        <v>715</v>
      </c>
      <c r="C12" s="398">
        <v>573</v>
      </c>
      <c r="D12" s="399">
        <f t="shared" si="0"/>
        <v>1288</v>
      </c>
      <c r="E12" s="398">
        <v>439</v>
      </c>
      <c r="F12" s="398">
        <v>877</v>
      </c>
      <c r="G12" s="399">
        <f t="shared" si="1"/>
        <v>1316</v>
      </c>
      <c r="H12" s="399">
        <f t="shared" si="2"/>
        <v>1154</v>
      </c>
      <c r="I12" s="399">
        <f t="shared" si="2"/>
        <v>1450</v>
      </c>
      <c r="J12" s="399">
        <f t="shared" si="3"/>
        <v>2604</v>
      </c>
      <c r="K12" s="595" t="s">
        <v>1085</v>
      </c>
    </row>
    <row r="13" spans="1:20" s="5" customFormat="1" ht="30" customHeight="1" thickBot="1" x14ac:dyDescent="0.25">
      <c r="A13" s="326" t="s">
        <v>1081</v>
      </c>
      <c r="B13" s="192">
        <v>16</v>
      </c>
      <c r="C13" s="192">
        <v>28</v>
      </c>
      <c r="D13" s="242">
        <f t="shared" si="0"/>
        <v>44</v>
      </c>
      <c r="E13" s="192">
        <v>69</v>
      </c>
      <c r="F13" s="192">
        <v>67</v>
      </c>
      <c r="G13" s="242">
        <f t="shared" si="1"/>
        <v>136</v>
      </c>
      <c r="H13" s="242">
        <f t="shared" si="2"/>
        <v>85</v>
      </c>
      <c r="I13" s="242">
        <f t="shared" si="2"/>
        <v>95</v>
      </c>
      <c r="J13" s="242">
        <f t="shared" si="3"/>
        <v>180</v>
      </c>
      <c r="K13" s="364" t="s">
        <v>1082</v>
      </c>
    </row>
    <row r="14" spans="1:20" s="5" customFormat="1" ht="30" customHeight="1" thickBot="1" x14ac:dyDescent="0.25">
      <c r="A14" s="324" t="s">
        <v>562</v>
      </c>
      <c r="B14" s="398">
        <v>1</v>
      </c>
      <c r="C14" s="398">
        <v>8</v>
      </c>
      <c r="D14" s="399">
        <f t="shared" si="0"/>
        <v>9</v>
      </c>
      <c r="E14" s="398">
        <v>41</v>
      </c>
      <c r="F14" s="398">
        <v>241</v>
      </c>
      <c r="G14" s="399">
        <f t="shared" si="1"/>
        <v>282</v>
      </c>
      <c r="H14" s="399">
        <f t="shared" si="2"/>
        <v>42</v>
      </c>
      <c r="I14" s="399">
        <f t="shared" si="2"/>
        <v>249</v>
      </c>
      <c r="J14" s="399">
        <f t="shared" si="3"/>
        <v>291</v>
      </c>
      <c r="K14" s="595" t="s">
        <v>1302</v>
      </c>
    </row>
    <row r="15" spans="1:20" s="5" customFormat="1" ht="30" customHeight="1" thickBot="1" x14ac:dyDescent="0.25">
      <c r="A15" s="326" t="s">
        <v>1083</v>
      </c>
      <c r="B15" s="192">
        <v>78</v>
      </c>
      <c r="C15" s="192">
        <v>102</v>
      </c>
      <c r="D15" s="242">
        <f t="shared" si="0"/>
        <v>180</v>
      </c>
      <c r="E15" s="192">
        <v>85</v>
      </c>
      <c r="F15" s="192">
        <v>30</v>
      </c>
      <c r="G15" s="242">
        <f t="shared" ref="G15" si="7">E15+F15</f>
        <v>115</v>
      </c>
      <c r="H15" s="242">
        <f t="shared" ref="H15" si="8">B15+E15</f>
        <v>163</v>
      </c>
      <c r="I15" s="242">
        <f t="shared" ref="I15" si="9">C15+F15</f>
        <v>132</v>
      </c>
      <c r="J15" s="242">
        <f t="shared" ref="J15" si="10">I15+H15</f>
        <v>295</v>
      </c>
      <c r="K15" s="364" t="s">
        <v>1084</v>
      </c>
    </row>
    <row r="16" spans="1:20" ht="30" customHeight="1" thickBot="1" x14ac:dyDescent="0.25">
      <c r="A16" s="324" t="s">
        <v>879</v>
      </c>
      <c r="B16" s="398">
        <v>60</v>
      </c>
      <c r="C16" s="398">
        <v>124</v>
      </c>
      <c r="D16" s="399">
        <f>SUM(B16:C16)</f>
        <v>184</v>
      </c>
      <c r="E16" s="398">
        <v>112</v>
      </c>
      <c r="F16" s="398">
        <v>155</v>
      </c>
      <c r="G16" s="399">
        <f>SUM(E16:F16)</f>
        <v>267</v>
      </c>
      <c r="H16" s="399">
        <f t="shared" ref="H16" si="11">B16+E16</f>
        <v>172</v>
      </c>
      <c r="I16" s="399">
        <f t="shared" ref="I16" si="12">C16+F16</f>
        <v>279</v>
      </c>
      <c r="J16" s="399">
        <f t="shared" ref="J16" si="13">I16+H16</f>
        <v>451</v>
      </c>
      <c r="K16" s="595" t="s">
        <v>802</v>
      </c>
      <c r="M16" s="5"/>
    </row>
    <row r="17" spans="1:18" ht="30" customHeight="1" thickBot="1" x14ac:dyDescent="0.25">
      <c r="A17" s="326" t="s">
        <v>1015</v>
      </c>
      <c r="B17" s="192">
        <v>15</v>
      </c>
      <c r="C17" s="192">
        <v>14</v>
      </c>
      <c r="D17" s="242">
        <f t="shared" si="0"/>
        <v>29</v>
      </c>
      <c r="E17" s="192">
        <v>18</v>
      </c>
      <c r="F17" s="192">
        <v>14</v>
      </c>
      <c r="G17" s="242">
        <f t="shared" si="1"/>
        <v>32</v>
      </c>
      <c r="H17" s="242">
        <f t="shared" si="2"/>
        <v>33</v>
      </c>
      <c r="I17" s="242">
        <f t="shared" si="2"/>
        <v>28</v>
      </c>
      <c r="J17" s="242">
        <f t="shared" si="3"/>
        <v>61</v>
      </c>
      <c r="K17" s="364" t="s">
        <v>1016</v>
      </c>
      <c r="M17" s="5"/>
    </row>
    <row r="18" spans="1:18" ht="30" customHeight="1" thickBot="1" x14ac:dyDescent="0.25">
      <c r="A18" s="324" t="s">
        <v>1104</v>
      </c>
      <c r="B18" s="398">
        <v>235</v>
      </c>
      <c r="C18" s="398">
        <v>194</v>
      </c>
      <c r="D18" s="399">
        <f t="shared" ref="D18" si="14">B18+C18</f>
        <v>429</v>
      </c>
      <c r="E18" s="398">
        <v>82</v>
      </c>
      <c r="F18" s="398">
        <v>69</v>
      </c>
      <c r="G18" s="399">
        <f t="shared" ref="G18" si="15">E18+F18</f>
        <v>151</v>
      </c>
      <c r="H18" s="399">
        <f t="shared" ref="H18:H22" si="16">B18+E18</f>
        <v>317</v>
      </c>
      <c r="I18" s="399">
        <f t="shared" ref="I18:I22" si="17">C18+F18</f>
        <v>263</v>
      </c>
      <c r="J18" s="399">
        <f t="shared" ref="J18:J22" si="18">I18+H18</f>
        <v>580</v>
      </c>
      <c r="K18" s="595" t="s">
        <v>941</v>
      </c>
      <c r="M18" s="5"/>
    </row>
    <row r="19" spans="1:18" ht="30" customHeight="1" thickBot="1" x14ac:dyDescent="0.25">
      <c r="A19" s="326" t="s">
        <v>1017</v>
      </c>
      <c r="B19" s="192">
        <v>89</v>
      </c>
      <c r="C19" s="192">
        <v>131</v>
      </c>
      <c r="D19" s="242">
        <f>SUM(B19:C19)</f>
        <v>220</v>
      </c>
      <c r="E19" s="192">
        <v>35</v>
      </c>
      <c r="F19" s="192">
        <v>40</v>
      </c>
      <c r="G19" s="242">
        <f>SUM(E19:F19)</f>
        <v>75</v>
      </c>
      <c r="H19" s="242">
        <f t="shared" si="16"/>
        <v>124</v>
      </c>
      <c r="I19" s="242">
        <f t="shared" si="17"/>
        <v>171</v>
      </c>
      <c r="J19" s="242">
        <f t="shared" si="18"/>
        <v>295</v>
      </c>
      <c r="K19" s="364" t="s">
        <v>1018</v>
      </c>
      <c r="M19" s="5"/>
    </row>
    <row r="20" spans="1:18" ht="30" customHeight="1" thickBot="1" x14ac:dyDescent="0.25">
      <c r="A20" s="324" t="s">
        <v>1158</v>
      </c>
      <c r="B20" s="398">
        <v>18</v>
      </c>
      <c r="C20" s="398">
        <v>18</v>
      </c>
      <c r="D20" s="399">
        <f>SUM(B20:C20)</f>
        <v>36</v>
      </c>
      <c r="E20" s="398">
        <v>18</v>
      </c>
      <c r="F20" s="398">
        <v>31</v>
      </c>
      <c r="G20" s="399">
        <f>SUM(E20:F20)</f>
        <v>49</v>
      </c>
      <c r="H20" s="399">
        <f t="shared" si="16"/>
        <v>36</v>
      </c>
      <c r="I20" s="399">
        <f t="shared" si="17"/>
        <v>49</v>
      </c>
      <c r="J20" s="399">
        <f t="shared" si="18"/>
        <v>85</v>
      </c>
      <c r="K20" s="595" t="s">
        <v>1159</v>
      </c>
      <c r="M20" s="5"/>
    </row>
    <row r="21" spans="1:18" ht="30" customHeight="1" thickBot="1" x14ac:dyDescent="0.25">
      <c r="A21" s="326" t="s">
        <v>1160</v>
      </c>
      <c r="B21" s="192">
        <v>0</v>
      </c>
      <c r="C21" s="192">
        <v>0</v>
      </c>
      <c r="D21" s="242">
        <f>SUM(B21:C21)</f>
        <v>0</v>
      </c>
      <c r="E21" s="192">
        <v>35</v>
      </c>
      <c r="F21" s="192">
        <v>32</v>
      </c>
      <c r="G21" s="242">
        <f>SUM(E21:F21)</f>
        <v>67</v>
      </c>
      <c r="H21" s="242">
        <f t="shared" si="16"/>
        <v>35</v>
      </c>
      <c r="I21" s="242">
        <f t="shared" si="17"/>
        <v>32</v>
      </c>
      <c r="J21" s="242">
        <f t="shared" si="18"/>
        <v>67</v>
      </c>
      <c r="K21" s="364" t="s">
        <v>1161</v>
      </c>
      <c r="M21" s="5"/>
      <c r="O21" s="111"/>
    </row>
    <row r="22" spans="1:18" ht="30" customHeight="1" x14ac:dyDescent="0.2">
      <c r="A22" s="791" t="s">
        <v>1019</v>
      </c>
      <c r="B22" s="805">
        <v>39</v>
      </c>
      <c r="C22" s="805">
        <v>28</v>
      </c>
      <c r="D22" s="806">
        <f t="shared" ref="D22" si="19">B22+C22</f>
        <v>67</v>
      </c>
      <c r="E22" s="805">
        <v>71</v>
      </c>
      <c r="F22" s="805">
        <v>67</v>
      </c>
      <c r="G22" s="806">
        <f t="shared" ref="G22" si="20">E22+F22</f>
        <v>138</v>
      </c>
      <c r="H22" s="806">
        <f t="shared" si="16"/>
        <v>110</v>
      </c>
      <c r="I22" s="806">
        <f t="shared" si="17"/>
        <v>95</v>
      </c>
      <c r="J22" s="806">
        <f t="shared" si="18"/>
        <v>205</v>
      </c>
      <c r="K22" s="807" t="s">
        <v>1020</v>
      </c>
      <c r="M22" s="5"/>
    </row>
    <row r="23" spans="1:18" ht="30" customHeight="1" x14ac:dyDescent="0.2">
      <c r="A23" s="853" t="s">
        <v>15</v>
      </c>
      <c r="B23" s="850">
        <f t="shared" ref="B23:J23" si="21">SUM(B10:B22)</f>
        <v>1718</v>
      </c>
      <c r="C23" s="643">
        <f t="shared" si="21"/>
        <v>2458</v>
      </c>
      <c r="D23" s="643">
        <f t="shared" si="21"/>
        <v>4176</v>
      </c>
      <c r="E23" s="643">
        <f t="shared" si="21"/>
        <v>2051</v>
      </c>
      <c r="F23" s="643">
        <f t="shared" si="21"/>
        <v>2845</v>
      </c>
      <c r="G23" s="643">
        <f t="shared" si="21"/>
        <v>4896</v>
      </c>
      <c r="H23" s="643">
        <f t="shared" si="21"/>
        <v>3769</v>
      </c>
      <c r="I23" s="643">
        <f t="shared" si="21"/>
        <v>5303</v>
      </c>
      <c r="J23" s="851">
        <f t="shared" si="21"/>
        <v>9072</v>
      </c>
      <c r="K23" s="852" t="s">
        <v>28</v>
      </c>
      <c r="N23" s="17"/>
      <c r="O23" s="260"/>
      <c r="P23" s="260"/>
      <c r="Q23" s="260"/>
      <c r="R23" s="260"/>
    </row>
    <row r="24" spans="1:18" ht="46.5" customHeight="1" x14ac:dyDescent="0.2">
      <c r="A24" s="1340" t="s">
        <v>1080</v>
      </c>
      <c r="B24" s="1340"/>
      <c r="C24" s="1340"/>
      <c r="D24" s="1340"/>
      <c r="E24" s="1340"/>
      <c r="F24" s="17"/>
      <c r="G24" s="1341" t="s">
        <v>1327</v>
      </c>
      <c r="H24" s="1341"/>
      <c r="I24" s="1341"/>
      <c r="J24" s="1341"/>
      <c r="K24" s="1341"/>
    </row>
    <row r="25" spans="1:18" ht="30" customHeight="1" x14ac:dyDescent="0.2">
      <c r="A25" s="182"/>
      <c r="B25" s="12"/>
      <c r="C25" s="17"/>
      <c r="D25" s="17"/>
      <c r="E25" s="17"/>
      <c r="F25" s="17"/>
      <c r="G25" s="17"/>
      <c r="H25" s="17"/>
      <c r="I25" s="17"/>
      <c r="J25" s="17"/>
      <c r="K25" s="582"/>
    </row>
    <row r="26" spans="1:18" ht="33.75" customHeight="1" x14ac:dyDescent="0.2">
      <c r="B26">
        <v>14</v>
      </c>
      <c r="C26">
        <v>69</v>
      </c>
      <c r="E26">
        <v>14</v>
      </c>
      <c r="F26">
        <v>28</v>
      </c>
    </row>
    <row r="27" spans="1:18" ht="9.9499999999999993" customHeight="1" x14ac:dyDescent="0.2">
      <c r="A27" s="7"/>
      <c r="B27" s="4"/>
      <c r="C27" s="4"/>
      <c r="D27" s="4"/>
      <c r="E27" s="4"/>
      <c r="F27" s="4"/>
      <c r="G27" s="4"/>
    </row>
    <row r="28" spans="1:18" ht="9.9499999999999993" customHeight="1" x14ac:dyDescent="0.2">
      <c r="A28" s="7"/>
      <c r="B28" s="4">
        <f>SUM(B10+B26)</f>
        <v>384</v>
      </c>
      <c r="C28" s="4">
        <f>SUM(C10+C26)</f>
        <v>1135</v>
      </c>
      <c r="D28" s="4"/>
      <c r="E28" s="4">
        <f>SUM(E10+E26)</f>
        <v>743</v>
      </c>
      <c r="F28" s="4">
        <f>SUM(F10+F26)</f>
        <v>905</v>
      </c>
      <c r="G28" s="4"/>
    </row>
    <row r="29" spans="1:18" ht="9.9499999999999993" customHeight="1" x14ac:dyDescent="0.2">
      <c r="A29" s="6"/>
      <c r="B29" s="5"/>
      <c r="C29" s="5"/>
      <c r="D29" s="5"/>
      <c r="E29" s="5"/>
      <c r="F29" s="5"/>
      <c r="G29" s="5"/>
    </row>
    <row r="30" spans="1:18" ht="9.9499999999999993" customHeight="1" x14ac:dyDescent="0.2">
      <c r="A30" s="6"/>
      <c r="B30" s="5"/>
      <c r="C30" s="5"/>
      <c r="D30" s="5"/>
      <c r="E30" s="5"/>
      <c r="F30" s="5"/>
      <c r="G30" s="5"/>
    </row>
    <row r="31" spans="1:18" ht="9.9499999999999993" customHeight="1" x14ac:dyDescent="0.2">
      <c r="A31" s="6"/>
      <c r="B31" s="5"/>
      <c r="C31" s="5"/>
      <c r="D31" s="5"/>
      <c r="E31" s="5"/>
      <c r="F31" s="5"/>
      <c r="G31" s="5"/>
      <c r="J31" s="111"/>
    </row>
    <row r="32" spans="1:18" ht="9.9499999999999993" customHeight="1" x14ac:dyDescent="0.2">
      <c r="A32" s="6"/>
      <c r="B32" s="5"/>
      <c r="C32" s="5"/>
      <c r="D32" s="5"/>
      <c r="E32" s="5"/>
      <c r="F32" s="5"/>
      <c r="G32" s="5"/>
      <c r="J32" s="111"/>
    </row>
    <row r="33" spans="1:22" ht="9.9499999999999993" customHeight="1" x14ac:dyDescent="0.2">
      <c r="A33" s="6"/>
      <c r="B33" s="5"/>
      <c r="C33" s="5"/>
      <c r="D33" s="5"/>
      <c r="E33" s="5"/>
      <c r="F33" s="5"/>
      <c r="G33" s="5"/>
    </row>
    <row r="34" spans="1:22" ht="9.9499999999999993" customHeight="1" x14ac:dyDescent="0.2">
      <c r="B34" s="5"/>
    </row>
    <row r="35" spans="1:22" ht="9.9499999999999993" customHeight="1" x14ac:dyDescent="0.2">
      <c r="B35" s="5"/>
    </row>
    <row r="36" spans="1:22" ht="17.25" customHeight="1" x14ac:dyDescent="0.2">
      <c r="B36" s="5"/>
      <c r="T36" s="643"/>
      <c r="U36" s="643"/>
      <c r="V36" s="643"/>
    </row>
    <row r="37" spans="1:22" ht="24.75" customHeight="1" x14ac:dyDescent="0.2">
      <c r="T37" s="643"/>
      <c r="U37" s="643"/>
      <c r="V37" s="643"/>
    </row>
    <row r="38" spans="1:22" ht="24.75" customHeight="1" x14ac:dyDescent="0.2">
      <c r="B38" s="5"/>
      <c r="T38" s="111"/>
      <c r="U38" s="111"/>
      <c r="V38" s="111"/>
    </row>
    <row r="39" spans="1:22" ht="9.9499999999999993" customHeight="1" x14ac:dyDescent="0.2"/>
    <row r="40" spans="1:22" ht="9.9499999999999993" customHeight="1" x14ac:dyDescent="0.2">
      <c r="B40" s="5"/>
    </row>
    <row r="41" spans="1:22" ht="9.9499999999999993" customHeight="1" x14ac:dyDescent="0.2"/>
    <row r="42" spans="1:22" ht="9.9499999999999993" customHeight="1" x14ac:dyDescent="0.2"/>
    <row r="43" spans="1:22" ht="9.9499999999999993" customHeight="1" x14ac:dyDescent="0.2"/>
    <row r="44" spans="1:22" ht="9.9499999999999993" customHeight="1" x14ac:dyDescent="0.2"/>
    <row r="45" spans="1:22" ht="9.9499999999999993" customHeight="1" x14ac:dyDescent="0.2"/>
    <row r="46" spans="1:22" ht="9.9499999999999993" customHeight="1" x14ac:dyDescent="0.2"/>
    <row r="47" spans="1:22" ht="9.9499999999999993" customHeight="1" x14ac:dyDescent="0.2"/>
    <row r="48" spans="1:22" ht="9.9499999999999993" customHeight="1" x14ac:dyDescent="0.2"/>
    <row r="49" spans="4:9" ht="9.9499999999999993" customHeight="1" x14ac:dyDescent="0.2"/>
    <row r="50" spans="4:9" ht="9.9499999999999993" customHeight="1" x14ac:dyDescent="0.2"/>
    <row r="55" spans="4:9" hidden="1" x14ac:dyDescent="0.2"/>
    <row r="56" spans="4:9" ht="14.25" hidden="1" thickTop="1" thickBot="1" x14ac:dyDescent="0.25">
      <c r="D56" s="99">
        <v>169</v>
      </c>
      <c r="E56" s="99">
        <v>424</v>
      </c>
      <c r="F56" s="97">
        <f>D56+E56</f>
        <v>593</v>
      </c>
      <c r="G56" s="99">
        <v>568</v>
      </c>
      <c r="H56" s="99">
        <v>468</v>
      </c>
      <c r="I56" s="97">
        <f>G56+H56</f>
        <v>1036</v>
      </c>
    </row>
    <row r="57" spans="4:9" ht="14.25" hidden="1" thickTop="1" thickBot="1" x14ac:dyDescent="0.25">
      <c r="D57">
        <v>103</v>
      </c>
      <c r="E57">
        <v>133</v>
      </c>
      <c r="F57" s="97">
        <f>D57+E57</f>
        <v>236</v>
      </c>
      <c r="G57">
        <v>13</v>
      </c>
      <c r="H57">
        <v>14</v>
      </c>
      <c r="I57" s="97">
        <f>G57+H57</f>
        <v>27</v>
      </c>
    </row>
    <row r="58" spans="4:9" hidden="1" x14ac:dyDescent="0.2">
      <c r="D58" s="111"/>
      <c r="E58" s="111"/>
      <c r="F58" s="111"/>
      <c r="G58" s="111"/>
      <c r="H58" s="111"/>
      <c r="I58" s="111"/>
    </row>
    <row r="59" spans="4:9" hidden="1" x14ac:dyDescent="0.2"/>
    <row r="60" spans="4:9" hidden="1" x14ac:dyDescent="0.2"/>
  </sheetData>
  <mergeCells count="14">
    <mergeCell ref="A4:K4"/>
    <mergeCell ref="A3:K3"/>
    <mergeCell ref="A2:K2"/>
    <mergeCell ref="A1:K1"/>
    <mergeCell ref="K6:K9"/>
    <mergeCell ref="H7:J7"/>
    <mergeCell ref="A24:E24"/>
    <mergeCell ref="G24:K24"/>
    <mergeCell ref="A6:A9"/>
    <mergeCell ref="B7:D7"/>
    <mergeCell ref="B6:D6"/>
    <mergeCell ref="E6:G6"/>
    <mergeCell ref="E7:G7"/>
    <mergeCell ref="H6:J6"/>
  </mergeCells>
  <phoneticPr fontId="19" type="noConversion"/>
  <printOptions horizontalCentered="1" verticalCentered="1"/>
  <pageMargins left="0" right="0" top="0" bottom="0" header="0" footer="0"/>
  <pageSetup paperSize="9" scale="84"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V47"/>
  <sheetViews>
    <sheetView showGridLines="0" rightToLeft="1" view="pageBreakPreview" zoomScaleNormal="100" zoomScaleSheetLayoutView="100" workbookViewId="0">
      <selection activeCell="Q19" sqref="Q19"/>
    </sheetView>
  </sheetViews>
  <sheetFormatPr defaultRowHeight="12.75" x14ac:dyDescent="0.2"/>
  <cols>
    <col min="1" max="1" width="28.42578125" customWidth="1"/>
    <col min="2" max="2" width="7.85546875" customWidth="1"/>
    <col min="3" max="3" width="8.42578125" customWidth="1"/>
    <col min="4" max="4" width="7.140625" customWidth="1"/>
    <col min="5" max="5" width="7.28515625" customWidth="1"/>
    <col min="6" max="6" width="7.7109375" customWidth="1"/>
    <col min="7" max="7" width="7.5703125" customWidth="1"/>
    <col min="8" max="8" width="7.140625" customWidth="1"/>
    <col min="9" max="9" width="7.7109375" customWidth="1"/>
    <col min="10" max="10" width="7.28515625" customWidth="1"/>
    <col min="11" max="11" width="33.7109375" customWidth="1"/>
  </cols>
  <sheetData>
    <row r="1" spans="1:20" s="32" customFormat="1" ht="21.95" customHeight="1" x14ac:dyDescent="0.2">
      <c r="A1" s="1349" t="s">
        <v>720</v>
      </c>
      <c r="B1" s="1349"/>
      <c r="C1" s="1349"/>
      <c r="D1" s="1349"/>
      <c r="E1" s="1349"/>
      <c r="F1" s="1349"/>
      <c r="G1" s="1349"/>
      <c r="H1" s="1349"/>
      <c r="I1" s="1349"/>
      <c r="J1" s="1349"/>
      <c r="K1" s="1349"/>
      <c r="L1" s="29"/>
      <c r="M1" s="29"/>
      <c r="N1" s="29"/>
      <c r="O1" s="29"/>
      <c r="P1" s="29"/>
      <c r="Q1" s="29"/>
      <c r="R1" s="29"/>
      <c r="S1" s="30"/>
      <c r="T1" s="31"/>
    </row>
    <row r="2" spans="1:20" s="34" customFormat="1" ht="18" customHeight="1" x14ac:dyDescent="0.2">
      <c r="A2" s="1349" t="s">
        <v>1334</v>
      </c>
      <c r="B2" s="1349"/>
      <c r="C2" s="1349"/>
      <c r="D2" s="1349"/>
      <c r="E2" s="1349"/>
      <c r="F2" s="1349"/>
      <c r="G2" s="1349"/>
      <c r="H2" s="1349"/>
      <c r="I2" s="1349"/>
      <c r="J2" s="1349"/>
      <c r="K2" s="1349"/>
      <c r="L2" s="29"/>
      <c r="M2" s="33"/>
      <c r="N2" s="33"/>
      <c r="O2" s="33"/>
      <c r="P2" s="33"/>
      <c r="Q2" s="33"/>
      <c r="R2" s="33"/>
      <c r="S2" s="33"/>
      <c r="T2" s="33"/>
    </row>
    <row r="3" spans="1:20" s="34" customFormat="1" ht="18" customHeight="1" x14ac:dyDescent="0.2">
      <c r="A3" s="1348" t="s">
        <v>721</v>
      </c>
      <c r="B3" s="1348"/>
      <c r="C3" s="1348"/>
      <c r="D3" s="1348"/>
      <c r="E3" s="1348"/>
      <c r="F3" s="1348"/>
      <c r="G3" s="1348"/>
      <c r="H3" s="1348"/>
      <c r="I3" s="1348"/>
      <c r="J3" s="1348"/>
      <c r="K3" s="1348"/>
      <c r="L3" s="35"/>
      <c r="M3" s="35"/>
      <c r="N3" s="35"/>
      <c r="O3" s="35"/>
      <c r="P3" s="35"/>
      <c r="Q3" s="35"/>
      <c r="R3" s="35"/>
      <c r="S3" s="35"/>
      <c r="T3" s="35"/>
    </row>
    <row r="4" spans="1:20" s="11" customFormat="1" ht="15.75" x14ac:dyDescent="0.2">
      <c r="A4" s="1347" t="s">
        <v>1331</v>
      </c>
      <c r="B4" s="1347"/>
      <c r="C4" s="1347"/>
      <c r="D4" s="1347"/>
      <c r="E4" s="1347"/>
      <c r="F4" s="1347"/>
      <c r="G4" s="1347"/>
      <c r="H4" s="1347"/>
      <c r="I4" s="1347"/>
      <c r="J4" s="1347"/>
      <c r="K4" s="1347"/>
      <c r="L4" s="36"/>
      <c r="M4" s="36"/>
      <c r="N4" s="36"/>
      <c r="O4" s="36"/>
      <c r="P4" s="36"/>
      <c r="Q4" s="36"/>
      <c r="R4" s="36"/>
      <c r="S4" s="36"/>
      <c r="T4" s="36"/>
    </row>
    <row r="5" spans="1:20" s="5" customFormat="1" ht="20.100000000000001" customHeight="1" x14ac:dyDescent="0.2">
      <c r="A5" s="10" t="s">
        <v>508</v>
      </c>
      <c r="B5" s="3"/>
      <c r="C5" s="3"/>
      <c r="D5" s="3"/>
      <c r="E5" s="3"/>
      <c r="K5" s="25" t="s">
        <v>507</v>
      </c>
    </row>
    <row r="6" spans="1:20" s="4" customFormat="1" ht="18" customHeight="1" thickBot="1" x14ac:dyDescent="0.25">
      <c r="A6" s="1342" t="s">
        <v>972</v>
      </c>
      <c r="B6" s="1346" t="s">
        <v>817</v>
      </c>
      <c r="C6" s="1346"/>
      <c r="D6" s="1346"/>
      <c r="E6" s="1346" t="s">
        <v>816</v>
      </c>
      <c r="F6" s="1346"/>
      <c r="G6" s="1346"/>
      <c r="H6" s="1346" t="s">
        <v>7</v>
      </c>
      <c r="I6" s="1346"/>
      <c r="J6" s="1346"/>
      <c r="K6" s="1350" t="s">
        <v>1325</v>
      </c>
      <c r="L6" s="7"/>
    </row>
    <row r="7" spans="1:20" s="4" customFormat="1" ht="18" customHeight="1" thickBot="1" x14ac:dyDescent="0.25">
      <c r="A7" s="1343"/>
      <c r="B7" s="1345" t="s">
        <v>87</v>
      </c>
      <c r="C7" s="1345"/>
      <c r="D7" s="1345"/>
      <c r="E7" s="1345" t="s">
        <v>709</v>
      </c>
      <c r="F7" s="1345"/>
      <c r="G7" s="1345"/>
      <c r="H7" s="1345" t="s">
        <v>8</v>
      </c>
      <c r="I7" s="1345"/>
      <c r="J7" s="1345"/>
      <c r="K7" s="1351"/>
      <c r="L7" s="7"/>
    </row>
    <row r="8" spans="1:20" s="4" customFormat="1" ht="15" customHeight="1" thickBot="1" x14ac:dyDescent="0.25">
      <c r="A8" s="1343"/>
      <c r="B8" s="400" t="s">
        <v>9</v>
      </c>
      <c r="C8" s="400" t="s">
        <v>464</v>
      </c>
      <c r="D8" s="400" t="s">
        <v>7</v>
      </c>
      <c r="E8" s="400" t="s">
        <v>9</v>
      </c>
      <c r="F8" s="400" t="s">
        <v>464</v>
      </c>
      <c r="G8" s="400" t="s">
        <v>7</v>
      </c>
      <c r="H8" s="400" t="s">
        <v>9</v>
      </c>
      <c r="I8" s="400" t="s">
        <v>464</v>
      </c>
      <c r="J8" s="400" t="s">
        <v>7</v>
      </c>
      <c r="K8" s="1351"/>
      <c r="L8" s="7"/>
    </row>
    <row r="9" spans="1:20" s="4" customFormat="1" ht="15" customHeight="1" x14ac:dyDescent="0.2">
      <c r="A9" s="1344"/>
      <c r="B9" s="405" t="s">
        <v>465</v>
      </c>
      <c r="C9" s="405" t="s">
        <v>466</v>
      </c>
      <c r="D9" s="405" t="s">
        <v>8</v>
      </c>
      <c r="E9" s="405" t="s">
        <v>465</v>
      </c>
      <c r="F9" s="405" t="s">
        <v>466</v>
      </c>
      <c r="G9" s="405" t="s">
        <v>8</v>
      </c>
      <c r="H9" s="405" t="s">
        <v>465</v>
      </c>
      <c r="I9" s="405" t="s">
        <v>466</v>
      </c>
      <c r="J9" s="405" t="s">
        <v>8</v>
      </c>
      <c r="K9" s="1352"/>
      <c r="L9" s="7"/>
    </row>
    <row r="10" spans="1:20" s="5" customFormat="1" ht="35.1" customHeight="1" thickBot="1" x14ac:dyDescent="0.25">
      <c r="A10" s="334" t="s">
        <v>803</v>
      </c>
      <c r="B10" s="402">
        <v>47</v>
      </c>
      <c r="C10" s="402">
        <v>204</v>
      </c>
      <c r="D10" s="403">
        <f t="shared" ref="D10" si="0">B10+C10</f>
        <v>251</v>
      </c>
      <c r="E10" s="402">
        <v>175</v>
      </c>
      <c r="F10" s="402">
        <v>203</v>
      </c>
      <c r="G10" s="403">
        <f t="shared" ref="G10" si="1">E10+F10</f>
        <v>378</v>
      </c>
      <c r="H10" s="403">
        <f t="shared" ref="H10:I11" si="2">B10+E10</f>
        <v>222</v>
      </c>
      <c r="I10" s="403">
        <f t="shared" si="2"/>
        <v>407</v>
      </c>
      <c r="J10" s="403">
        <f t="shared" ref="J10:J11" si="3">I10+H10</f>
        <v>629</v>
      </c>
      <c r="K10" s="404" t="s">
        <v>1303</v>
      </c>
      <c r="L10" s="6"/>
    </row>
    <row r="11" spans="1:20" s="5" customFormat="1" ht="35.1" customHeight="1" thickBot="1" x14ac:dyDescent="0.25">
      <c r="A11" s="326" t="s">
        <v>441</v>
      </c>
      <c r="B11" s="192">
        <v>15</v>
      </c>
      <c r="C11" s="192">
        <v>45</v>
      </c>
      <c r="D11" s="242">
        <f t="shared" ref="D11:D19" si="4">B11+C11</f>
        <v>60</v>
      </c>
      <c r="E11" s="192">
        <v>84</v>
      </c>
      <c r="F11" s="192">
        <v>110</v>
      </c>
      <c r="G11" s="242">
        <f t="shared" ref="G11:G19" si="5">E11+F11</f>
        <v>194</v>
      </c>
      <c r="H11" s="242">
        <f t="shared" si="2"/>
        <v>99</v>
      </c>
      <c r="I11" s="242">
        <f t="shared" si="2"/>
        <v>155</v>
      </c>
      <c r="J11" s="242">
        <f t="shared" si="3"/>
        <v>254</v>
      </c>
      <c r="K11" s="364" t="s">
        <v>760</v>
      </c>
      <c r="L11" s="6"/>
    </row>
    <row r="12" spans="1:20" s="5" customFormat="1" ht="35.1" customHeight="1" thickBot="1" x14ac:dyDescent="0.25">
      <c r="A12" s="324" t="s">
        <v>1081</v>
      </c>
      <c r="B12" s="398">
        <v>10</v>
      </c>
      <c r="C12" s="398">
        <v>13</v>
      </c>
      <c r="D12" s="399">
        <f t="shared" si="4"/>
        <v>23</v>
      </c>
      <c r="E12" s="398">
        <v>29</v>
      </c>
      <c r="F12" s="398">
        <v>17</v>
      </c>
      <c r="G12" s="399">
        <f t="shared" si="5"/>
        <v>46</v>
      </c>
      <c r="H12" s="399">
        <f t="shared" ref="H12:I19" si="6">B12+E12</f>
        <v>39</v>
      </c>
      <c r="I12" s="399">
        <f t="shared" si="6"/>
        <v>30</v>
      </c>
      <c r="J12" s="399">
        <f t="shared" ref="J12:J19" si="7">I12+H12</f>
        <v>69</v>
      </c>
      <c r="K12" s="353" t="s">
        <v>1082</v>
      </c>
      <c r="L12" s="6"/>
    </row>
    <row r="13" spans="1:20" s="5" customFormat="1" ht="35.1" customHeight="1" thickBot="1" x14ac:dyDescent="0.25">
      <c r="A13" s="326" t="s">
        <v>772</v>
      </c>
      <c r="B13" s="192">
        <v>0</v>
      </c>
      <c r="C13" s="192">
        <v>3</v>
      </c>
      <c r="D13" s="242">
        <f t="shared" si="4"/>
        <v>3</v>
      </c>
      <c r="E13" s="192">
        <v>12</v>
      </c>
      <c r="F13" s="192">
        <v>80</v>
      </c>
      <c r="G13" s="242">
        <f t="shared" si="5"/>
        <v>92</v>
      </c>
      <c r="H13" s="242">
        <f t="shared" si="6"/>
        <v>12</v>
      </c>
      <c r="I13" s="242">
        <f t="shared" si="6"/>
        <v>83</v>
      </c>
      <c r="J13" s="242">
        <f t="shared" si="7"/>
        <v>95</v>
      </c>
      <c r="K13" s="364" t="s">
        <v>1302</v>
      </c>
      <c r="L13" s="6"/>
    </row>
    <row r="14" spans="1:20" s="5" customFormat="1" ht="35.1" customHeight="1" thickBot="1" x14ac:dyDescent="0.25">
      <c r="A14" s="775" t="s">
        <v>1083</v>
      </c>
      <c r="B14" s="398">
        <v>27</v>
      </c>
      <c r="C14" s="398">
        <v>44</v>
      </c>
      <c r="D14" s="399">
        <f t="shared" si="4"/>
        <v>71</v>
      </c>
      <c r="E14" s="398">
        <v>15</v>
      </c>
      <c r="F14" s="398">
        <v>7</v>
      </c>
      <c r="G14" s="399">
        <f t="shared" si="5"/>
        <v>22</v>
      </c>
      <c r="H14" s="399">
        <f t="shared" si="6"/>
        <v>42</v>
      </c>
      <c r="I14" s="399">
        <f t="shared" si="6"/>
        <v>51</v>
      </c>
      <c r="J14" s="399">
        <f t="shared" si="7"/>
        <v>93</v>
      </c>
      <c r="K14" s="776" t="s">
        <v>1084</v>
      </c>
      <c r="L14" s="6"/>
    </row>
    <row r="15" spans="1:20" s="5" customFormat="1" ht="35.1" customHeight="1" thickBot="1" x14ac:dyDescent="0.25">
      <c r="A15" s="773" t="s">
        <v>879</v>
      </c>
      <c r="B15" s="192">
        <v>27</v>
      </c>
      <c r="C15" s="192">
        <v>45</v>
      </c>
      <c r="D15" s="242">
        <f t="shared" ref="D15:D18" si="8">B15+C15</f>
        <v>72</v>
      </c>
      <c r="E15" s="192">
        <v>51</v>
      </c>
      <c r="F15" s="192">
        <v>63</v>
      </c>
      <c r="G15" s="242">
        <f t="shared" ref="G15:G17" si="9">E15+F15</f>
        <v>114</v>
      </c>
      <c r="H15" s="242">
        <f t="shared" ref="H15:H17" si="10">B15+E15</f>
        <v>78</v>
      </c>
      <c r="I15" s="242">
        <f t="shared" ref="I15:I17" si="11">C15+F15</f>
        <v>108</v>
      </c>
      <c r="J15" s="242">
        <f t="shared" ref="J15:J17" si="12">I15+H15</f>
        <v>186</v>
      </c>
      <c r="K15" s="771" t="s">
        <v>802</v>
      </c>
      <c r="L15" s="6"/>
    </row>
    <row r="16" spans="1:20" s="5" customFormat="1" ht="35.1" customHeight="1" thickBot="1" x14ac:dyDescent="0.25">
      <c r="A16" s="775" t="s">
        <v>940</v>
      </c>
      <c r="B16" s="398">
        <v>106</v>
      </c>
      <c r="C16" s="398">
        <v>97</v>
      </c>
      <c r="D16" s="399">
        <f t="shared" si="8"/>
        <v>203</v>
      </c>
      <c r="E16" s="398">
        <v>37</v>
      </c>
      <c r="F16" s="398">
        <v>37</v>
      </c>
      <c r="G16" s="399">
        <f t="shared" si="9"/>
        <v>74</v>
      </c>
      <c r="H16" s="399">
        <f t="shared" si="10"/>
        <v>143</v>
      </c>
      <c r="I16" s="399">
        <f t="shared" si="11"/>
        <v>134</v>
      </c>
      <c r="J16" s="399">
        <f t="shared" si="12"/>
        <v>277</v>
      </c>
      <c r="K16" s="776" t="s">
        <v>941</v>
      </c>
      <c r="L16" s="6"/>
    </row>
    <row r="17" spans="1:18" s="5" customFormat="1" ht="35.1" customHeight="1" thickBot="1" x14ac:dyDescent="0.25">
      <c r="A17" s="773" t="s">
        <v>1019</v>
      </c>
      <c r="B17" s="192">
        <v>9</v>
      </c>
      <c r="C17" s="192">
        <v>5</v>
      </c>
      <c r="D17" s="242">
        <f t="shared" si="8"/>
        <v>14</v>
      </c>
      <c r="E17" s="192">
        <v>13</v>
      </c>
      <c r="F17" s="192">
        <v>11</v>
      </c>
      <c r="G17" s="242">
        <f t="shared" si="9"/>
        <v>24</v>
      </c>
      <c r="H17" s="242">
        <f t="shared" si="10"/>
        <v>22</v>
      </c>
      <c r="I17" s="242">
        <f t="shared" si="11"/>
        <v>16</v>
      </c>
      <c r="J17" s="242">
        <f t="shared" si="12"/>
        <v>38</v>
      </c>
      <c r="K17" s="771" t="s">
        <v>1020</v>
      </c>
      <c r="L17" s="6"/>
    </row>
    <row r="18" spans="1:18" s="5" customFormat="1" ht="35.1" customHeight="1" thickBot="1" x14ac:dyDescent="0.25">
      <c r="A18" s="791" t="s">
        <v>1158</v>
      </c>
      <c r="B18" s="805">
        <v>6</v>
      </c>
      <c r="C18" s="805">
        <v>5</v>
      </c>
      <c r="D18" s="399">
        <f t="shared" si="8"/>
        <v>11</v>
      </c>
      <c r="E18" s="805">
        <v>4</v>
      </c>
      <c r="F18" s="805">
        <v>15</v>
      </c>
      <c r="G18" s="399">
        <f t="shared" ref="G18" si="13">E18+F18</f>
        <v>19</v>
      </c>
      <c r="H18" s="399">
        <f t="shared" ref="H18" si="14">B18+E18</f>
        <v>10</v>
      </c>
      <c r="I18" s="399">
        <f t="shared" ref="I18" si="15">C18+F18</f>
        <v>20</v>
      </c>
      <c r="J18" s="399">
        <f t="shared" ref="J18" si="16">I18+H18</f>
        <v>30</v>
      </c>
      <c r="K18" s="792" t="s">
        <v>1159</v>
      </c>
      <c r="L18" s="6"/>
    </row>
    <row r="19" spans="1:18" s="5" customFormat="1" ht="35.1" customHeight="1" x14ac:dyDescent="0.2">
      <c r="A19" s="774" t="s">
        <v>1017</v>
      </c>
      <c r="B19" s="516">
        <v>33</v>
      </c>
      <c r="C19" s="516">
        <v>45</v>
      </c>
      <c r="D19" s="517">
        <f t="shared" si="4"/>
        <v>78</v>
      </c>
      <c r="E19" s="516">
        <v>18</v>
      </c>
      <c r="F19" s="516">
        <v>20</v>
      </c>
      <c r="G19" s="517">
        <f t="shared" si="5"/>
        <v>38</v>
      </c>
      <c r="H19" s="517">
        <f t="shared" si="6"/>
        <v>51</v>
      </c>
      <c r="I19" s="517">
        <f t="shared" si="6"/>
        <v>65</v>
      </c>
      <c r="J19" s="517">
        <f t="shared" si="7"/>
        <v>116</v>
      </c>
      <c r="K19" s="772" t="s">
        <v>1018</v>
      </c>
      <c r="L19" s="6"/>
    </row>
    <row r="20" spans="1:18" ht="30" customHeight="1" x14ac:dyDescent="0.2">
      <c r="A20" s="682" t="s">
        <v>15</v>
      </c>
      <c r="B20" s="854">
        <f t="shared" ref="B20:J20" si="17">SUM(B10:B19)</f>
        <v>280</v>
      </c>
      <c r="C20" s="854">
        <f t="shared" si="17"/>
        <v>506</v>
      </c>
      <c r="D20" s="855">
        <f t="shared" si="17"/>
        <v>786</v>
      </c>
      <c r="E20" s="854">
        <f t="shared" si="17"/>
        <v>438</v>
      </c>
      <c r="F20" s="854">
        <f t="shared" si="17"/>
        <v>563</v>
      </c>
      <c r="G20" s="855">
        <f t="shared" si="17"/>
        <v>1001</v>
      </c>
      <c r="H20" s="855">
        <f t="shared" si="17"/>
        <v>718</v>
      </c>
      <c r="I20" s="855">
        <f t="shared" si="17"/>
        <v>1069</v>
      </c>
      <c r="J20" s="855">
        <f t="shared" si="17"/>
        <v>1787</v>
      </c>
      <c r="K20" s="666" t="s">
        <v>28</v>
      </c>
      <c r="N20" s="5"/>
    </row>
    <row r="21" spans="1:18" ht="50.25" customHeight="1" x14ac:dyDescent="0.2">
      <c r="A21" s="1340" t="s">
        <v>1095</v>
      </c>
      <c r="B21" s="1340"/>
      <c r="C21" s="1340"/>
      <c r="D21" s="1340"/>
      <c r="E21" s="1340"/>
      <c r="F21" s="17"/>
      <c r="G21" s="1341" t="s">
        <v>1327</v>
      </c>
      <c r="H21" s="1341"/>
      <c r="I21" s="1341"/>
      <c r="J21" s="1341"/>
      <c r="K21" s="1341"/>
      <c r="N21" s="5"/>
      <c r="O21" s="261"/>
      <c r="P21" s="261"/>
      <c r="Q21" s="261"/>
      <c r="R21" s="261"/>
    </row>
    <row r="22" spans="1:18" ht="15.75" customHeight="1" x14ac:dyDescent="0.2">
      <c r="A22" s="182"/>
      <c r="B22" s="12"/>
      <c r="C22" s="17"/>
      <c r="D22" s="17"/>
      <c r="E22" s="17"/>
      <c r="F22" s="17"/>
      <c r="G22" s="17"/>
      <c r="H22" s="17"/>
      <c r="I22" s="17"/>
      <c r="J22" s="17"/>
      <c r="K22" s="582"/>
      <c r="N22" s="5"/>
    </row>
    <row r="25" spans="1:18" x14ac:dyDescent="0.2">
      <c r="A25" t="s">
        <v>626</v>
      </c>
      <c r="B25">
        <v>6</v>
      </c>
      <c r="C25">
        <v>15</v>
      </c>
      <c r="D25">
        <v>10</v>
      </c>
      <c r="E25">
        <v>19</v>
      </c>
    </row>
    <row r="29" spans="1:18" ht="9.9499999999999993" customHeight="1" x14ac:dyDescent="0.2"/>
    <row r="30" spans="1:18" ht="9.9499999999999993" customHeight="1" x14ac:dyDescent="0.2">
      <c r="A30" s="5"/>
      <c r="B30" s="5"/>
      <c r="C30" s="5"/>
      <c r="D30" s="5"/>
      <c r="E30" s="5"/>
      <c r="F30" s="5"/>
    </row>
    <row r="31" spans="1:18" ht="9.9499999999999993" customHeight="1" x14ac:dyDescent="0.2">
      <c r="A31" s="5"/>
      <c r="B31" s="5"/>
      <c r="C31" s="5"/>
      <c r="D31" s="5"/>
      <c r="E31" s="5"/>
      <c r="F31" s="5"/>
    </row>
    <row r="32" spans="1:18" ht="9.9499999999999993" customHeight="1" x14ac:dyDescent="0.2">
      <c r="A32" s="5"/>
      <c r="B32" s="5"/>
      <c r="C32" s="5"/>
      <c r="D32" s="5"/>
      <c r="E32" s="5"/>
      <c r="F32" s="5"/>
    </row>
    <row r="33" spans="1:22" ht="9.9499999999999993" customHeight="1" x14ac:dyDescent="0.2">
      <c r="A33" s="5"/>
      <c r="B33" s="5"/>
      <c r="C33" s="5"/>
      <c r="D33" s="5"/>
      <c r="E33" s="5"/>
      <c r="F33" s="5"/>
    </row>
    <row r="34" spans="1:22" ht="15" customHeight="1" x14ac:dyDescent="0.2">
      <c r="A34" s="5"/>
      <c r="B34" s="5"/>
      <c r="C34" s="5"/>
      <c r="D34" s="5"/>
      <c r="E34" s="5"/>
      <c r="F34" s="5"/>
      <c r="N34">
        <v>808</v>
      </c>
      <c r="O34">
        <v>2839</v>
      </c>
      <c r="P34">
        <v>3647</v>
      </c>
      <c r="Q34">
        <v>620</v>
      </c>
      <c r="R34">
        <v>1041</v>
      </c>
      <c r="S34">
        <v>1661</v>
      </c>
      <c r="T34">
        <v>1428</v>
      </c>
      <c r="U34">
        <v>3880</v>
      </c>
      <c r="V34">
        <v>5308</v>
      </c>
    </row>
    <row r="35" spans="1:22" ht="15" customHeight="1" x14ac:dyDescent="0.2">
      <c r="A35" s="5"/>
    </row>
    <row r="36" spans="1:22" ht="15" customHeight="1" x14ac:dyDescent="0.2">
      <c r="A36" s="5"/>
      <c r="N36">
        <v>262</v>
      </c>
      <c r="O36">
        <v>501</v>
      </c>
      <c r="P36">
        <v>763</v>
      </c>
      <c r="Q36">
        <v>337</v>
      </c>
      <c r="R36">
        <v>579</v>
      </c>
      <c r="S36">
        <v>916</v>
      </c>
      <c r="T36">
        <v>599</v>
      </c>
      <c r="U36">
        <v>1080</v>
      </c>
      <c r="V36">
        <v>1679</v>
      </c>
    </row>
    <row r="37" spans="1:22" ht="15" customHeight="1" x14ac:dyDescent="0.2"/>
    <row r="38" spans="1:22" ht="15" customHeight="1" x14ac:dyDescent="0.2">
      <c r="A38" s="5"/>
    </row>
    <row r="39" spans="1:22" ht="15" customHeight="1" x14ac:dyDescent="0.2">
      <c r="N39">
        <f>SUM(N34:N36)</f>
        <v>1070</v>
      </c>
      <c r="O39">
        <f t="shared" ref="O39:V39" si="18">SUM(O34:O36)</f>
        <v>3340</v>
      </c>
      <c r="P39">
        <f t="shared" si="18"/>
        <v>4410</v>
      </c>
      <c r="Q39">
        <f t="shared" si="18"/>
        <v>957</v>
      </c>
      <c r="R39">
        <f t="shared" si="18"/>
        <v>1620</v>
      </c>
      <c r="S39">
        <f t="shared" si="18"/>
        <v>2577</v>
      </c>
      <c r="T39">
        <f t="shared" si="18"/>
        <v>2027</v>
      </c>
      <c r="U39">
        <f t="shared" si="18"/>
        <v>4960</v>
      </c>
      <c r="V39">
        <f t="shared" si="18"/>
        <v>6987</v>
      </c>
    </row>
    <row r="40" spans="1:22" ht="9.9499999999999993" customHeight="1" x14ac:dyDescent="0.2">
      <c r="A40" s="5"/>
    </row>
    <row r="41" spans="1:22" ht="9.9499999999999993" customHeight="1" x14ac:dyDescent="0.2"/>
    <row r="42" spans="1:22" ht="9.9499999999999993" customHeight="1" x14ac:dyDescent="0.2"/>
    <row r="43" spans="1:22" ht="9.9499999999999993" customHeight="1" x14ac:dyDescent="0.2"/>
    <row r="44" spans="1:22" ht="9.9499999999999993" customHeight="1" x14ac:dyDescent="0.2"/>
    <row r="45" spans="1:22" ht="9.9499999999999993" customHeight="1" x14ac:dyDescent="0.2"/>
    <row r="46" spans="1:22" ht="9.9499999999999993" customHeight="1" x14ac:dyDescent="0.2"/>
    <row r="47" spans="1:22" ht="9.9499999999999993" customHeight="1" x14ac:dyDescent="0.2"/>
  </sheetData>
  <mergeCells count="14">
    <mergeCell ref="A21:E21"/>
    <mergeCell ref="G21:K21"/>
    <mergeCell ref="E7:G7"/>
    <mergeCell ref="H7:J7"/>
    <mergeCell ref="A1:K1"/>
    <mergeCell ref="A2:K2"/>
    <mergeCell ref="A3:K3"/>
    <mergeCell ref="A4:K4"/>
    <mergeCell ref="A6:A9"/>
    <mergeCell ref="B6:D6"/>
    <mergeCell ref="E6:G6"/>
    <mergeCell ref="H6:J6"/>
    <mergeCell ref="K6:K9"/>
    <mergeCell ref="B7:D7"/>
  </mergeCells>
  <printOptions horizontalCentered="1" verticalCentered="1"/>
  <pageMargins left="0" right="0" top="0" bottom="0" header="0" footer="0"/>
  <pageSetup paperSize="9" scale="9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309"/>
  <sheetViews>
    <sheetView showGridLines="0" rightToLeft="1" view="pageBreakPreview" topLeftCell="A4" zoomScaleNormal="100" zoomScaleSheetLayoutView="100" workbookViewId="0">
      <selection activeCell="A18" sqref="A18:XFD258"/>
    </sheetView>
  </sheetViews>
  <sheetFormatPr defaultColWidth="9.140625" defaultRowHeight="12.75" x14ac:dyDescent="0.2"/>
  <cols>
    <col min="1" max="1" width="30.7109375" style="39" customWidth="1"/>
    <col min="2" max="2" width="6.7109375" style="39" customWidth="1"/>
    <col min="3" max="3" width="7.85546875" style="39" customWidth="1"/>
    <col min="4" max="4" width="6.7109375" style="39" customWidth="1"/>
    <col min="5" max="5" width="7.5703125" style="39" customWidth="1"/>
    <col min="6" max="6" width="8" style="39" customWidth="1"/>
    <col min="7" max="7" width="7.28515625" style="39" bestFit="1" customWidth="1"/>
    <col min="8" max="8" width="7.140625" style="39" customWidth="1"/>
    <col min="9" max="9" width="7.7109375" style="39" customWidth="1"/>
    <col min="10" max="10" width="7.28515625" style="39" bestFit="1" customWidth="1"/>
    <col min="11" max="11" width="30.7109375" style="39" customWidth="1"/>
    <col min="12" max="16384" width="9.140625" style="39"/>
  </cols>
  <sheetData>
    <row r="1" spans="1:13" s="49" customFormat="1" ht="20.25" x14ac:dyDescent="0.3">
      <c r="A1" s="962" t="s">
        <v>756</v>
      </c>
      <c r="B1" s="962"/>
      <c r="C1" s="962"/>
      <c r="D1" s="962"/>
      <c r="E1" s="962"/>
      <c r="F1" s="962"/>
      <c r="G1" s="962"/>
      <c r="H1" s="962"/>
      <c r="I1" s="962"/>
      <c r="J1" s="962"/>
      <c r="K1" s="962"/>
      <c r="L1" s="67"/>
      <c r="M1" s="67"/>
    </row>
    <row r="2" spans="1:13" s="49" customFormat="1" ht="20.25" x14ac:dyDescent="0.2">
      <c r="A2" s="902" t="s">
        <v>1334</v>
      </c>
      <c r="B2" s="902"/>
      <c r="C2" s="902"/>
      <c r="D2" s="902"/>
      <c r="E2" s="902"/>
      <c r="F2" s="902"/>
      <c r="G2" s="902"/>
      <c r="H2" s="902"/>
      <c r="I2" s="902"/>
      <c r="J2" s="902"/>
      <c r="K2" s="902"/>
      <c r="L2" s="69"/>
      <c r="M2" s="69"/>
    </row>
    <row r="3" spans="1:13" s="45" customFormat="1" ht="33.75" customHeight="1" x14ac:dyDescent="0.25">
      <c r="A3" s="1353" t="s">
        <v>757</v>
      </c>
      <c r="B3" s="1354"/>
      <c r="C3" s="1354"/>
      <c r="D3" s="1354"/>
      <c r="E3" s="1354"/>
      <c r="F3" s="1354"/>
      <c r="G3" s="1354"/>
      <c r="H3" s="1354"/>
      <c r="I3" s="1354"/>
      <c r="J3" s="1354"/>
      <c r="K3" s="1354"/>
      <c r="L3" s="75"/>
      <c r="M3" s="75"/>
    </row>
    <row r="4" spans="1:13" s="45" customFormat="1" ht="18.75" customHeight="1" x14ac:dyDescent="0.2">
      <c r="A4" s="935" t="s">
        <v>1331</v>
      </c>
      <c r="B4" s="935"/>
      <c r="C4" s="935"/>
      <c r="D4" s="935"/>
      <c r="E4" s="935"/>
      <c r="F4" s="935"/>
      <c r="G4" s="935"/>
      <c r="H4" s="935"/>
      <c r="I4" s="935"/>
      <c r="J4" s="935"/>
      <c r="K4" s="935"/>
      <c r="L4" s="76"/>
      <c r="M4" s="76"/>
    </row>
    <row r="5" spans="1:13" s="45" customFormat="1" ht="20.100000000000001" customHeight="1" x14ac:dyDescent="0.2">
      <c r="A5" s="10" t="s">
        <v>509</v>
      </c>
      <c r="B5" s="59"/>
      <c r="C5" s="59"/>
      <c r="D5" s="59"/>
      <c r="E5" s="59"/>
      <c r="K5" s="73" t="s">
        <v>510</v>
      </c>
    </row>
    <row r="6" spans="1:13" s="41" customFormat="1" ht="18" customHeight="1" thickBot="1" x14ac:dyDescent="0.25">
      <c r="A6" s="1356" t="s">
        <v>723</v>
      </c>
      <c r="B6" s="1346" t="s">
        <v>817</v>
      </c>
      <c r="C6" s="1346"/>
      <c r="D6" s="1346"/>
      <c r="E6" s="1346" t="s">
        <v>816</v>
      </c>
      <c r="F6" s="1346"/>
      <c r="G6" s="1346"/>
      <c r="H6" s="1346" t="s">
        <v>7</v>
      </c>
      <c r="I6" s="1346"/>
      <c r="J6" s="1346"/>
      <c r="K6" s="1359" t="s">
        <v>724</v>
      </c>
    </row>
    <row r="7" spans="1:13" s="41" customFormat="1" ht="18" customHeight="1" thickTop="1" thickBot="1" x14ac:dyDescent="0.25">
      <c r="A7" s="1357"/>
      <c r="B7" s="1355" t="s">
        <v>87</v>
      </c>
      <c r="C7" s="1355"/>
      <c r="D7" s="1355"/>
      <c r="E7" s="1355" t="s">
        <v>709</v>
      </c>
      <c r="F7" s="1355"/>
      <c r="G7" s="1355"/>
      <c r="H7" s="1355" t="s">
        <v>8</v>
      </c>
      <c r="I7" s="1355"/>
      <c r="J7" s="1355"/>
      <c r="K7" s="1360"/>
    </row>
    <row r="8" spans="1:13" s="41" customFormat="1" ht="15" customHeight="1" thickTop="1" thickBot="1" x14ac:dyDescent="0.25">
      <c r="A8" s="1357"/>
      <c r="B8" s="400" t="s">
        <v>9</v>
      </c>
      <c r="C8" s="400" t="s">
        <v>464</v>
      </c>
      <c r="D8" s="400" t="s">
        <v>7</v>
      </c>
      <c r="E8" s="400" t="s">
        <v>9</v>
      </c>
      <c r="F8" s="400" t="s">
        <v>464</v>
      </c>
      <c r="G8" s="400" t="s">
        <v>7</v>
      </c>
      <c r="H8" s="400" t="s">
        <v>9</v>
      </c>
      <c r="I8" s="400" t="s">
        <v>464</v>
      </c>
      <c r="J8" s="400" t="s">
        <v>7</v>
      </c>
      <c r="K8" s="1360"/>
    </row>
    <row r="9" spans="1:13" s="41" customFormat="1" ht="15" customHeight="1" thickTop="1" x14ac:dyDescent="0.2">
      <c r="A9" s="1358"/>
      <c r="B9" s="405" t="s">
        <v>465</v>
      </c>
      <c r="C9" s="405" t="s">
        <v>466</v>
      </c>
      <c r="D9" s="405" t="s">
        <v>8</v>
      </c>
      <c r="E9" s="405" t="s">
        <v>465</v>
      </c>
      <c r="F9" s="405" t="s">
        <v>466</v>
      </c>
      <c r="G9" s="405" t="s">
        <v>8</v>
      </c>
      <c r="H9" s="405" t="s">
        <v>465</v>
      </c>
      <c r="I9" s="405" t="s">
        <v>466</v>
      </c>
      <c r="J9" s="405" t="s">
        <v>8</v>
      </c>
      <c r="K9" s="1361"/>
    </row>
    <row r="10" spans="1:13" s="40" customFormat="1" ht="30" customHeight="1" thickBot="1" x14ac:dyDescent="0.25">
      <c r="A10" s="406" t="s">
        <v>101</v>
      </c>
      <c r="B10" s="407">
        <v>1</v>
      </c>
      <c r="C10" s="407">
        <v>0</v>
      </c>
      <c r="D10" s="408">
        <f t="shared" ref="D10:D15" si="0">SUM(B10:C10)</f>
        <v>1</v>
      </c>
      <c r="E10" s="407">
        <v>150</v>
      </c>
      <c r="F10" s="407">
        <v>17</v>
      </c>
      <c r="G10" s="408">
        <f t="shared" ref="G10:G15" si="1">SUM(E10:F10)</f>
        <v>167</v>
      </c>
      <c r="H10" s="408">
        <f>B10+E10</f>
        <v>151</v>
      </c>
      <c r="I10" s="408">
        <f>C10+F10</f>
        <v>17</v>
      </c>
      <c r="J10" s="408">
        <f t="shared" ref="J10:J15" si="2">I10+H10</f>
        <v>168</v>
      </c>
      <c r="K10" s="409" t="s">
        <v>103</v>
      </c>
    </row>
    <row r="11" spans="1:13" s="40" customFormat="1" ht="30" customHeight="1" thickTop="1" thickBot="1" x14ac:dyDescent="0.25">
      <c r="A11" s="410" t="s">
        <v>714</v>
      </c>
      <c r="B11" s="411">
        <v>4</v>
      </c>
      <c r="C11" s="411">
        <v>2</v>
      </c>
      <c r="D11" s="412">
        <f t="shared" si="0"/>
        <v>6</v>
      </c>
      <c r="E11" s="411">
        <v>146</v>
      </c>
      <c r="F11" s="411">
        <v>54</v>
      </c>
      <c r="G11" s="412">
        <f t="shared" si="1"/>
        <v>200</v>
      </c>
      <c r="H11" s="412">
        <f t="shared" ref="H11:I15" si="3">B11+E11</f>
        <v>150</v>
      </c>
      <c r="I11" s="412">
        <f t="shared" si="3"/>
        <v>56</v>
      </c>
      <c r="J11" s="412">
        <f t="shared" si="2"/>
        <v>206</v>
      </c>
      <c r="K11" s="413" t="s">
        <v>104</v>
      </c>
    </row>
    <row r="12" spans="1:13" s="40" customFormat="1" ht="30" customHeight="1" thickTop="1" thickBot="1" x14ac:dyDescent="0.25">
      <c r="A12" s="414" t="s">
        <v>102</v>
      </c>
      <c r="B12" s="415">
        <v>3</v>
      </c>
      <c r="C12" s="415">
        <v>3</v>
      </c>
      <c r="D12" s="408">
        <f t="shared" si="0"/>
        <v>6</v>
      </c>
      <c r="E12" s="415">
        <v>139</v>
      </c>
      <c r="F12" s="415">
        <v>113</v>
      </c>
      <c r="G12" s="408">
        <f t="shared" si="1"/>
        <v>252</v>
      </c>
      <c r="H12" s="416">
        <f t="shared" si="3"/>
        <v>142</v>
      </c>
      <c r="I12" s="416">
        <f t="shared" si="3"/>
        <v>116</v>
      </c>
      <c r="J12" s="416">
        <f t="shared" si="2"/>
        <v>258</v>
      </c>
      <c r="K12" s="417" t="s">
        <v>722</v>
      </c>
    </row>
    <row r="13" spans="1:13" s="40" customFormat="1" ht="30" customHeight="1" thickTop="1" thickBot="1" x14ac:dyDescent="0.25">
      <c r="A13" s="410" t="s">
        <v>133</v>
      </c>
      <c r="B13" s="411">
        <v>1</v>
      </c>
      <c r="C13" s="411">
        <v>3</v>
      </c>
      <c r="D13" s="412">
        <f t="shared" si="0"/>
        <v>4</v>
      </c>
      <c r="E13" s="411">
        <v>38</v>
      </c>
      <c r="F13" s="411">
        <v>70</v>
      </c>
      <c r="G13" s="412">
        <f t="shared" si="1"/>
        <v>108</v>
      </c>
      <c r="H13" s="412">
        <f t="shared" si="3"/>
        <v>39</v>
      </c>
      <c r="I13" s="412">
        <f t="shared" si="3"/>
        <v>73</v>
      </c>
      <c r="J13" s="412">
        <f t="shared" si="2"/>
        <v>112</v>
      </c>
      <c r="K13" s="413" t="s">
        <v>138</v>
      </c>
    </row>
    <row r="14" spans="1:13" s="40" customFormat="1" ht="30" customHeight="1" thickTop="1" thickBot="1" x14ac:dyDescent="0.25">
      <c r="A14" s="414" t="s">
        <v>423</v>
      </c>
      <c r="B14" s="415">
        <v>2</v>
      </c>
      <c r="C14" s="415">
        <v>4</v>
      </c>
      <c r="D14" s="408">
        <f t="shared" si="0"/>
        <v>6</v>
      </c>
      <c r="E14" s="415">
        <v>20</v>
      </c>
      <c r="F14" s="415">
        <v>28</v>
      </c>
      <c r="G14" s="408">
        <f t="shared" si="1"/>
        <v>48</v>
      </c>
      <c r="H14" s="416">
        <f t="shared" si="3"/>
        <v>22</v>
      </c>
      <c r="I14" s="416">
        <f t="shared" si="3"/>
        <v>32</v>
      </c>
      <c r="J14" s="416">
        <f t="shared" si="2"/>
        <v>54</v>
      </c>
      <c r="K14" s="417" t="s">
        <v>136</v>
      </c>
    </row>
    <row r="15" spans="1:13" s="40" customFormat="1" ht="30" customHeight="1" thickTop="1" x14ac:dyDescent="0.2">
      <c r="A15" s="418" t="s">
        <v>425</v>
      </c>
      <c r="B15" s="419">
        <v>5</v>
      </c>
      <c r="C15" s="419">
        <v>20</v>
      </c>
      <c r="D15" s="420">
        <f t="shared" si="0"/>
        <v>25</v>
      </c>
      <c r="E15" s="419">
        <v>288</v>
      </c>
      <c r="F15" s="419">
        <v>399</v>
      </c>
      <c r="G15" s="420">
        <f t="shared" si="1"/>
        <v>687</v>
      </c>
      <c r="H15" s="420">
        <f t="shared" si="3"/>
        <v>293</v>
      </c>
      <c r="I15" s="420">
        <f t="shared" si="3"/>
        <v>419</v>
      </c>
      <c r="J15" s="420">
        <f t="shared" si="2"/>
        <v>712</v>
      </c>
      <c r="K15" s="421" t="s">
        <v>789</v>
      </c>
    </row>
    <row r="16" spans="1:13" s="40" customFormat="1" ht="30" customHeight="1" x14ac:dyDescent="0.2">
      <c r="A16" s="422" t="s">
        <v>15</v>
      </c>
      <c r="B16" s="423">
        <f>SUM(B10:B15)</f>
        <v>16</v>
      </c>
      <c r="C16" s="423">
        <f t="shared" ref="C16:J16" si="4">SUM(C10:C15)</f>
        <v>32</v>
      </c>
      <c r="D16" s="423">
        <f t="shared" si="4"/>
        <v>48</v>
      </c>
      <c r="E16" s="423">
        <f t="shared" si="4"/>
        <v>781</v>
      </c>
      <c r="F16" s="423">
        <f t="shared" si="4"/>
        <v>681</v>
      </c>
      <c r="G16" s="423">
        <f t="shared" si="4"/>
        <v>1462</v>
      </c>
      <c r="H16" s="423">
        <f t="shared" si="4"/>
        <v>797</v>
      </c>
      <c r="I16" s="423">
        <f t="shared" si="4"/>
        <v>713</v>
      </c>
      <c r="J16" s="423">
        <f t="shared" si="4"/>
        <v>1510</v>
      </c>
      <c r="K16" s="424" t="s">
        <v>28</v>
      </c>
    </row>
    <row r="17" spans="1:11" ht="20.100000000000001" customHeight="1" x14ac:dyDescent="0.2">
      <c r="A17" s="64"/>
      <c r="B17" s="42"/>
      <c r="K17" s="63"/>
    </row>
    <row r="18" spans="1:11" ht="20.100000000000001" hidden="1" customHeight="1" thickBot="1" x14ac:dyDescent="0.3">
      <c r="A18" s="214" t="s">
        <v>1097</v>
      </c>
      <c r="B18"/>
      <c r="C18"/>
      <c r="D18"/>
      <c r="E18"/>
      <c r="F18"/>
      <c r="G18"/>
      <c r="H18"/>
      <c r="I18"/>
      <c r="J18"/>
      <c r="K18" s="63"/>
    </row>
    <row r="19" spans="1:11" ht="20.100000000000001" hidden="1" customHeight="1" thickBot="1" x14ac:dyDescent="0.25">
      <c r="A19" s="100" t="s">
        <v>101</v>
      </c>
      <c r="B19" s="110"/>
      <c r="C19" s="110"/>
      <c r="D19" s="110">
        <f t="shared" ref="D19:D24" si="5">SUM(B19:C19)</f>
        <v>0</v>
      </c>
      <c r="E19" s="110"/>
      <c r="F19" s="110"/>
      <c r="G19" s="110">
        <f t="shared" ref="G19:G24" si="6">SUM(E19:F19)</f>
        <v>0</v>
      </c>
      <c r="H19" s="101">
        <f t="shared" ref="H19:H24" si="7">B19+E19</f>
        <v>0</v>
      </c>
      <c r="I19" s="101">
        <f t="shared" ref="I19:I24" si="8">C19+F19</f>
        <v>0</v>
      </c>
      <c r="J19" s="101">
        <f t="shared" ref="J19:J24" si="9">I19+H19</f>
        <v>0</v>
      </c>
      <c r="K19" s="63"/>
    </row>
    <row r="20" spans="1:11" ht="20.100000000000001" hidden="1" customHeight="1" thickBot="1" x14ac:dyDescent="0.25">
      <c r="A20" s="102" t="s">
        <v>134</v>
      </c>
      <c r="B20" s="103"/>
      <c r="C20" s="103"/>
      <c r="D20" s="104">
        <f t="shared" si="5"/>
        <v>0</v>
      </c>
      <c r="E20" s="104"/>
      <c r="F20" s="103"/>
      <c r="G20" s="104">
        <f t="shared" si="6"/>
        <v>0</v>
      </c>
      <c r="H20" s="105">
        <f t="shared" si="7"/>
        <v>0</v>
      </c>
      <c r="I20" s="105">
        <f t="shared" si="8"/>
        <v>0</v>
      </c>
      <c r="J20" s="105">
        <f t="shared" si="9"/>
        <v>0</v>
      </c>
      <c r="K20" s="63"/>
    </row>
    <row r="21" spans="1:11" ht="20.100000000000001" hidden="1" customHeight="1" thickBot="1" x14ac:dyDescent="0.25">
      <c r="A21" s="100" t="s">
        <v>102</v>
      </c>
      <c r="B21" s="110"/>
      <c r="C21" s="110"/>
      <c r="D21" s="110">
        <f t="shared" si="5"/>
        <v>0</v>
      </c>
      <c r="E21" s="110"/>
      <c r="F21" s="110"/>
      <c r="G21" s="110">
        <f t="shared" si="6"/>
        <v>0</v>
      </c>
      <c r="H21" s="101">
        <f t="shared" si="7"/>
        <v>0</v>
      </c>
      <c r="I21" s="101">
        <f t="shared" si="8"/>
        <v>0</v>
      </c>
      <c r="J21" s="101">
        <f t="shared" si="9"/>
        <v>0</v>
      </c>
      <c r="K21" s="63"/>
    </row>
    <row r="22" spans="1:11" ht="20.100000000000001" hidden="1" customHeight="1" thickBot="1" x14ac:dyDescent="0.25">
      <c r="A22" s="102" t="s">
        <v>133</v>
      </c>
      <c r="B22" s="103"/>
      <c r="C22" s="103"/>
      <c r="D22" s="104">
        <f t="shared" si="5"/>
        <v>0</v>
      </c>
      <c r="E22" s="104"/>
      <c r="F22" s="103"/>
      <c r="G22" s="104">
        <f t="shared" si="6"/>
        <v>0</v>
      </c>
      <c r="H22" s="105">
        <f t="shared" si="7"/>
        <v>0</v>
      </c>
      <c r="I22" s="105">
        <f t="shared" si="8"/>
        <v>0</v>
      </c>
      <c r="J22" s="105">
        <f t="shared" si="9"/>
        <v>0</v>
      </c>
      <c r="K22" s="63"/>
    </row>
    <row r="23" spans="1:11" ht="20.100000000000001" hidden="1" customHeight="1" thickBot="1" x14ac:dyDescent="0.25">
      <c r="A23" s="100" t="s">
        <v>135</v>
      </c>
      <c r="B23" s="110"/>
      <c r="C23" s="110"/>
      <c r="D23" s="110">
        <f t="shared" si="5"/>
        <v>0</v>
      </c>
      <c r="E23" s="110"/>
      <c r="F23" s="110"/>
      <c r="G23" s="110">
        <f t="shared" si="6"/>
        <v>0</v>
      </c>
      <c r="H23" s="101">
        <f t="shared" si="7"/>
        <v>0</v>
      </c>
      <c r="I23" s="101">
        <f t="shared" si="8"/>
        <v>0</v>
      </c>
      <c r="J23" s="101">
        <f t="shared" si="9"/>
        <v>0</v>
      </c>
      <c r="K23" s="63"/>
    </row>
    <row r="24" spans="1:11" ht="20.100000000000001" hidden="1" customHeight="1" thickBot="1" x14ac:dyDescent="0.25">
      <c r="A24" s="102" t="s">
        <v>293</v>
      </c>
      <c r="B24" s="103"/>
      <c r="C24" s="103"/>
      <c r="D24" s="104">
        <f t="shared" si="5"/>
        <v>0</v>
      </c>
      <c r="E24" s="104"/>
      <c r="F24" s="103"/>
      <c r="G24" s="104">
        <f t="shared" si="6"/>
        <v>0</v>
      </c>
      <c r="H24" s="105">
        <f t="shared" si="7"/>
        <v>0</v>
      </c>
      <c r="I24" s="105">
        <f t="shared" si="8"/>
        <v>0</v>
      </c>
      <c r="J24" s="105">
        <f t="shared" si="9"/>
        <v>0</v>
      </c>
      <c r="K24" s="63"/>
    </row>
    <row r="25" spans="1:11" ht="20.100000000000001" hidden="1" customHeight="1" thickBot="1" x14ac:dyDescent="0.25">
      <c r="A25" s="106" t="s">
        <v>15</v>
      </c>
      <c r="B25" s="107">
        <f t="shared" ref="B25:J25" si="10">SUM(B19:B24)</f>
        <v>0</v>
      </c>
      <c r="C25" s="107">
        <f t="shared" si="10"/>
        <v>0</v>
      </c>
      <c r="D25" s="107">
        <f t="shared" si="10"/>
        <v>0</v>
      </c>
      <c r="E25" s="107">
        <f t="shared" si="10"/>
        <v>0</v>
      </c>
      <c r="F25" s="107">
        <f t="shared" si="10"/>
        <v>0</v>
      </c>
      <c r="G25" s="107">
        <f t="shared" si="10"/>
        <v>0</v>
      </c>
      <c r="H25" s="108">
        <f t="shared" si="10"/>
        <v>0</v>
      </c>
      <c r="I25" s="108">
        <f t="shared" si="10"/>
        <v>0</v>
      </c>
      <c r="J25" s="108">
        <f t="shared" si="10"/>
        <v>0</v>
      </c>
      <c r="K25" s="63"/>
    </row>
    <row r="26" spans="1:11" ht="20.100000000000001" hidden="1" customHeight="1" thickBot="1" x14ac:dyDescent="0.25">
      <c r="A26" s="64" t="s">
        <v>1162</v>
      </c>
      <c r="B26" s="42"/>
      <c r="K26" s="63"/>
    </row>
    <row r="27" spans="1:11" ht="20.100000000000001" hidden="1" customHeight="1" thickBot="1" x14ac:dyDescent="0.25">
      <c r="A27" s="100" t="s">
        <v>101</v>
      </c>
      <c r="B27" s="110"/>
      <c r="C27" s="110"/>
      <c r="D27" s="110">
        <f t="shared" ref="D27:D32" si="11">SUM(B27:C27)</f>
        <v>0</v>
      </c>
      <c r="E27" s="110"/>
      <c r="F27" s="110"/>
      <c r="G27" s="110">
        <f t="shared" ref="G27:G32" si="12">SUM(E27:F27)</f>
        <v>0</v>
      </c>
      <c r="H27" s="101">
        <f t="shared" ref="H27:H32" si="13">B27+E27</f>
        <v>0</v>
      </c>
      <c r="I27" s="101">
        <f t="shared" ref="I27:I32" si="14">C27+F27</f>
        <v>0</v>
      </c>
      <c r="J27" s="101">
        <f t="shared" ref="J27:J32" si="15">I27+H27</f>
        <v>0</v>
      </c>
      <c r="K27" s="63"/>
    </row>
    <row r="28" spans="1:11" ht="20.100000000000001" hidden="1" customHeight="1" thickBot="1" x14ac:dyDescent="0.25">
      <c r="A28" s="102" t="s">
        <v>134</v>
      </c>
      <c r="B28" s="103"/>
      <c r="C28" s="103"/>
      <c r="D28" s="104">
        <f t="shared" si="11"/>
        <v>0</v>
      </c>
      <c r="E28" s="104">
        <v>1</v>
      </c>
      <c r="F28" s="103">
        <v>0</v>
      </c>
      <c r="G28" s="104">
        <f t="shared" si="12"/>
        <v>1</v>
      </c>
      <c r="H28" s="105">
        <f t="shared" si="13"/>
        <v>1</v>
      </c>
      <c r="I28" s="105">
        <f t="shared" si="14"/>
        <v>0</v>
      </c>
      <c r="J28" s="105">
        <f t="shared" si="15"/>
        <v>1</v>
      </c>
      <c r="K28" s="63"/>
    </row>
    <row r="29" spans="1:11" ht="20.100000000000001" hidden="1" customHeight="1" thickBot="1" x14ac:dyDescent="0.25">
      <c r="A29" s="100" t="s">
        <v>102</v>
      </c>
      <c r="B29" s="110"/>
      <c r="C29" s="110"/>
      <c r="D29" s="110">
        <f t="shared" si="11"/>
        <v>0</v>
      </c>
      <c r="E29" s="110">
        <v>2</v>
      </c>
      <c r="F29" s="110">
        <v>7</v>
      </c>
      <c r="G29" s="110">
        <f t="shared" si="12"/>
        <v>9</v>
      </c>
      <c r="H29" s="101">
        <f t="shared" si="13"/>
        <v>2</v>
      </c>
      <c r="I29" s="101">
        <f t="shared" si="14"/>
        <v>7</v>
      </c>
      <c r="J29" s="101">
        <f t="shared" si="15"/>
        <v>9</v>
      </c>
      <c r="K29" s="63"/>
    </row>
    <row r="30" spans="1:11" ht="20.100000000000001" hidden="1" customHeight="1" thickBot="1" x14ac:dyDescent="0.25">
      <c r="A30" s="102" t="s">
        <v>133</v>
      </c>
      <c r="B30" s="103"/>
      <c r="C30" s="103"/>
      <c r="D30" s="104">
        <f t="shared" si="11"/>
        <v>0</v>
      </c>
      <c r="E30" s="104"/>
      <c r="F30" s="103"/>
      <c r="G30" s="104">
        <f t="shared" si="12"/>
        <v>0</v>
      </c>
      <c r="H30" s="105">
        <f t="shared" si="13"/>
        <v>0</v>
      </c>
      <c r="I30" s="105">
        <f t="shared" si="14"/>
        <v>0</v>
      </c>
      <c r="J30" s="105">
        <f t="shared" si="15"/>
        <v>0</v>
      </c>
      <c r="K30" s="63"/>
    </row>
    <row r="31" spans="1:11" ht="20.100000000000001" hidden="1" customHeight="1" thickBot="1" x14ac:dyDescent="0.25">
      <c r="A31" s="100" t="s">
        <v>135</v>
      </c>
      <c r="B31" s="110"/>
      <c r="C31" s="110"/>
      <c r="D31" s="110">
        <f t="shared" si="11"/>
        <v>0</v>
      </c>
      <c r="E31" s="110"/>
      <c r="F31" s="110"/>
      <c r="G31" s="110">
        <f t="shared" si="12"/>
        <v>0</v>
      </c>
      <c r="H31" s="101">
        <f t="shared" si="13"/>
        <v>0</v>
      </c>
      <c r="I31" s="101">
        <f t="shared" si="14"/>
        <v>0</v>
      </c>
      <c r="J31" s="101">
        <f t="shared" si="15"/>
        <v>0</v>
      </c>
      <c r="K31" s="63"/>
    </row>
    <row r="32" spans="1:11" ht="20.100000000000001" hidden="1" customHeight="1" thickBot="1" x14ac:dyDescent="0.25">
      <c r="A32" s="102" t="s">
        <v>293</v>
      </c>
      <c r="B32" s="103"/>
      <c r="C32" s="103"/>
      <c r="D32" s="104">
        <f t="shared" si="11"/>
        <v>0</v>
      </c>
      <c r="E32" s="104">
        <v>6</v>
      </c>
      <c r="F32" s="103">
        <v>4</v>
      </c>
      <c r="G32" s="104">
        <f t="shared" si="12"/>
        <v>10</v>
      </c>
      <c r="H32" s="105">
        <f t="shared" si="13"/>
        <v>6</v>
      </c>
      <c r="I32" s="105">
        <f t="shared" si="14"/>
        <v>4</v>
      </c>
      <c r="J32" s="105">
        <f t="shared" si="15"/>
        <v>10</v>
      </c>
      <c r="K32" s="63"/>
    </row>
    <row r="33" spans="1:11" ht="20.100000000000001" hidden="1" customHeight="1" thickBot="1" x14ac:dyDescent="0.25">
      <c r="A33" s="106" t="s">
        <v>15</v>
      </c>
      <c r="B33" s="107">
        <f t="shared" ref="B33:J33" si="16">SUM(B27:B32)</f>
        <v>0</v>
      </c>
      <c r="C33" s="107">
        <f t="shared" si="16"/>
        <v>0</v>
      </c>
      <c r="D33" s="107">
        <f t="shared" si="16"/>
        <v>0</v>
      </c>
      <c r="E33" s="107">
        <f t="shared" si="16"/>
        <v>9</v>
      </c>
      <c r="F33" s="107">
        <f t="shared" si="16"/>
        <v>11</v>
      </c>
      <c r="G33" s="107">
        <f t="shared" si="16"/>
        <v>20</v>
      </c>
      <c r="H33" s="108">
        <f t="shared" si="16"/>
        <v>9</v>
      </c>
      <c r="I33" s="108">
        <f t="shared" si="16"/>
        <v>11</v>
      </c>
      <c r="J33" s="108">
        <f t="shared" si="16"/>
        <v>20</v>
      </c>
      <c r="K33" s="63"/>
    </row>
    <row r="34" spans="1:11" ht="20.100000000000001" hidden="1" customHeight="1" x14ac:dyDescent="0.2">
      <c r="A34" s="64"/>
      <c r="B34" s="42"/>
      <c r="K34" s="63"/>
    </row>
    <row r="35" spans="1:11" ht="20.100000000000001" hidden="1" customHeight="1" thickBot="1" x14ac:dyDescent="0.3">
      <c r="A35" s="214" t="s">
        <v>624</v>
      </c>
      <c r="B35"/>
      <c r="C35"/>
      <c r="D35"/>
      <c r="E35"/>
      <c r="F35"/>
      <c r="G35"/>
      <c r="H35"/>
      <c r="I35"/>
      <c r="J35"/>
      <c r="K35" s="63"/>
    </row>
    <row r="36" spans="1:11" ht="20.100000000000001" hidden="1" customHeight="1" thickBot="1" x14ac:dyDescent="0.25">
      <c r="A36" s="100" t="s">
        <v>101</v>
      </c>
      <c r="B36" s="110"/>
      <c r="C36" s="110"/>
      <c r="D36" s="110">
        <f t="shared" ref="D36:D41" si="17">SUM(B36:C36)</f>
        <v>0</v>
      </c>
      <c r="E36" s="110">
        <v>26</v>
      </c>
      <c r="F36" s="110">
        <v>1</v>
      </c>
      <c r="G36" s="110">
        <f t="shared" ref="G36:G41" si="18">SUM(E36:F36)</f>
        <v>27</v>
      </c>
      <c r="H36" s="101">
        <f t="shared" ref="H36:H41" si="19">B36+E36</f>
        <v>26</v>
      </c>
      <c r="I36" s="101">
        <f t="shared" ref="I36:I41" si="20">C36+F36</f>
        <v>1</v>
      </c>
      <c r="J36" s="101">
        <f t="shared" ref="J36:J41" si="21">I36+H36</f>
        <v>27</v>
      </c>
      <c r="K36" s="63"/>
    </row>
    <row r="37" spans="1:11" ht="20.100000000000001" hidden="1" customHeight="1" thickBot="1" x14ac:dyDescent="0.25">
      <c r="A37" s="102" t="s">
        <v>134</v>
      </c>
      <c r="B37" s="103"/>
      <c r="C37" s="103"/>
      <c r="D37" s="104">
        <f t="shared" si="17"/>
        <v>0</v>
      </c>
      <c r="E37" s="104">
        <v>18</v>
      </c>
      <c r="F37" s="103">
        <v>4</v>
      </c>
      <c r="G37" s="104">
        <f t="shared" si="18"/>
        <v>22</v>
      </c>
      <c r="H37" s="105">
        <f t="shared" si="19"/>
        <v>18</v>
      </c>
      <c r="I37" s="105">
        <f t="shared" si="20"/>
        <v>4</v>
      </c>
      <c r="J37" s="105">
        <f t="shared" si="21"/>
        <v>22</v>
      </c>
      <c r="K37" s="63"/>
    </row>
    <row r="38" spans="1:11" ht="20.100000000000001" hidden="1" customHeight="1" thickBot="1" x14ac:dyDescent="0.25">
      <c r="A38" s="100" t="s">
        <v>102</v>
      </c>
      <c r="B38" s="110"/>
      <c r="C38" s="110"/>
      <c r="D38" s="110">
        <f t="shared" si="17"/>
        <v>0</v>
      </c>
      <c r="E38" s="110">
        <v>13</v>
      </c>
      <c r="F38" s="110">
        <v>13</v>
      </c>
      <c r="G38" s="110">
        <f t="shared" si="18"/>
        <v>26</v>
      </c>
      <c r="H38" s="101">
        <f t="shared" si="19"/>
        <v>13</v>
      </c>
      <c r="I38" s="101">
        <f t="shared" si="20"/>
        <v>13</v>
      </c>
      <c r="J38" s="101">
        <f t="shared" si="21"/>
        <v>26</v>
      </c>
      <c r="K38" s="63"/>
    </row>
    <row r="39" spans="1:11" ht="20.100000000000001" hidden="1" customHeight="1" thickBot="1" x14ac:dyDescent="0.25">
      <c r="A39" s="102" t="s">
        <v>133</v>
      </c>
      <c r="B39" s="103"/>
      <c r="C39" s="103">
        <v>1</v>
      </c>
      <c r="D39" s="104">
        <f t="shared" si="17"/>
        <v>1</v>
      </c>
      <c r="E39" s="104">
        <v>1</v>
      </c>
      <c r="F39" s="103">
        <v>2</v>
      </c>
      <c r="G39" s="104">
        <f t="shared" si="18"/>
        <v>3</v>
      </c>
      <c r="H39" s="105">
        <f t="shared" si="19"/>
        <v>1</v>
      </c>
      <c r="I39" s="105">
        <f t="shared" si="20"/>
        <v>3</v>
      </c>
      <c r="J39" s="105">
        <f t="shared" si="21"/>
        <v>4</v>
      </c>
      <c r="K39" s="63"/>
    </row>
    <row r="40" spans="1:11" ht="20.100000000000001" hidden="1" customHeight="1" thickBot="1" x14ac:dyDescent="0.25">
      <c r="A40" s="100" t="s">
        <v>135</v>
      </c>
      <c r="B40" s="110">
        <v>1</v>
      </c>
      <c r="C40" s="110">
        <v>2</v>
      </c>
      <c r="D40" s="110">
        <f t="shared" si="17"/>
        <v>3</v>
      </c>
      <c r="E40" s="110"/>
      <c r="F40" s="110"/>
      <c r="G40" s="110">
        <f t="shared" si="18"/>
        <v>0</v>
      </c>
      <c r="H40" s="101">
        <f t="shared" si="19"/>
        <v>1</v>
      </c>
      <c r="I40" s="101">
        <f t="shared" si="20"/>
        <v>2</v>
      </c>
      <c r="J40" s="101">
        <f t="shared" si="21"/>
        <v>3</v>
      </c>
      <c r="K40" s="63"/>
    </row>
    <row r="41" spans="1:11" ht="20.100000000000001" hidden="1" customHeight="1" thickBot="1" x14ac:dyDescent="0.25">
      <c r="A41" s="102" t="s">
        <v>293</v>
      </c>
      <c r="B41" s="103"/>
      <c r="C41" s="103"/>
      <c r="D41" s="104">
        <f t="shared" si="17"/>
        <v>0</v>
      </c>
      <c r="E41" s="104">
        <v>7</v>
      </c>
      <c r="F41" s="103">
        <v>8</v>
      </c>
      <c r="G41" s="104">
        <f t="shared" si="18"/>
        <v>15</v>
      </c>
      <c r="H41" s="105">
        <f t="shared" si="19"/>
        <v>7</v>
      </c>
      <c r="I41" s="105">
        <f t="shared" si="20"/>
        <v>8</v>
      </c>
      <c r="J41" s="105">
        <f t="shared" si="21"/>
        <v>15</v>
      </c>
      <c r="K41" s="63"/>
    </row>
    <row r="42" spans="1:11" ht="20.100000000000001" hidden="1" customHeight="1" thickBot="1" x14ac:dyDescent="0.25">
      <c r="A42" s="106" t="s">
        <v>15</v>
      </c>
      <c r="B42" s="107">
        <f t="shared" ref="B42:J42" si="22">SUM(B36:B41)</f>
        <v>1</v>
      </c>
      <c r="C42" s="107">
        <f t="shared" si="22"/>
        <v>3</v>
      </c>
      <c r="D42" s="107">
        <f t="shared" si="22"/>
        <v>4</v>
      </c>
      <c r="E42" s="107">
        <f t="shared" si="22"/>
        <v>65</v>
      </c>
      <c r="F42" s="107">
        <f t="shared" si="22"/>
        <v>28</v>
      </c>
      <c r="G42" s="107">
        <f t="shared" si="22"/>
        <v>93</v>
      </c>
      <c r="H42" s="108">
        <f t="shared" si="22"/>
        <v>66</v>
      </c>
      <c r="I42" s="108">
        <f t="shared" si="22"/>
        <v>31</v>
      </c>
      <c r="J42" s="108">
        <f t="shared" si="22"/>
        <v>97</v>
      </c>
      <c r="K42" s="63"/>
    </row>
    <row r="43" spans="1:11" ht="20.100000000000001" hidden="1" customHeight="1" x14ac:dyDescent="0.2"/>
    <row r="44" spans="1:11" ht="20.100000000000001" hidden="1" customHeight="1" thickBot="1" x14ac:dyDescent="0.3">
      <c r="A44" s="214" t="s">
        <v>21</v>
      </c>
      <c r="B44"/>
      <c r="C44"/>
      <c r="D44"/>
      <c r="E44"/>
      <c r="F44"/>
      <c r="G44"/>
      <c r="H44"/>
      <c r="I44"/>
      <c r="J44"/>
    </row>
    <row r="45" spans="1:11" ht="20.100000000000001" hidden="1" customHeight="1" thickBot="1" x14ac:dyDescent="0.25">
      <c r="A45" s="100" t="s">
        <v>101</v>
      </c>
      <c r="B45" s="110">
        <v>1</v>
      </c>
      <c r="C45" s="110"/>
      <c r="D45" s="110">
        <f t="shared" ref="D45:D50" si="23">SUM(B45:C45)</f>
        <v>1</v>
      </c>
      <c r="E45" s="110">
        <v>1</v>
      </c>
      <c r="F45" s="110"/>
      <c r="G45" s="110">
        <f t="shared" ref="G45:G50" si="24">SUM(E45:F45)</f>
        <v>1</v>
      </c>
      <c r="H45" s="101">
        <f t="shared" ref="H45:H50" si="25">B45+E45</f>
        <v>2</v>
      </c>
      <c r="I45" s="101">
        <f t="shared" ref="I45:I50" si="26">C45+F45</f>
        <v>0</v>
      </c>
      <c r="J45" s="101">
        <f t="shared" ref="J45:J50" si="27">I45+H45</f>
        <v>2</v>
      </c>
    </row>
    <row r="46" spans="1:11" ht="20.100000000000001" hidden="1" customHeight="1" thickBot="1" x14ac:dyDescent="0.25">
      <c r="A46" s="102" t="s">
        <v>134</v>
      </c>
      <c r="B46" s="103"/>
      <c r="C46" s="103"/>
      <c r="D46" s="104">
        <f t="shared" si="23"/>
        <v>0</v>
      </c>
      <c r="E46" s="104">
        <v>2</v>
      </c>
      <c r="F46" s="103">
        <v>0</v>
      </c>
      <c r="G46" s="104">
        <f t="shared" si="24"/>
        <v>2</v>
      </c>
      <c r="H46" s="105">
        <f t="shared" si="25"/>
        <v>2</v>
      </c>
      <c r="I46" s="105">
        <f t="shared" si="26"/>
        <v>0</v>
      </c>
      <c r="J46" s="105">
        <f t="shared" si="27"/>
        <v>2</v>
      </c>
    </row>
    <row r="47" spans="1:11" ht="20.100000000000001" hidden="1" customHeight="1" thickBot="1" x14ac:dyDescent="0.25">
      <c r="A47" s="100" t="s">
        <v>102</v>
      </c>
      <c r="B47" s="110"/>
      <c r="C47" s="110"/>
      <c r="D47" s="110">
        <f t="shared" si="23"/>
        <v>0</v>
      </c>
      <c r="E47" s="110">
        <v>2</v>
      </c>
      <c r="F47" s="110">
        <v>3</v>
      </c>
      <c r="G47" s="110">
        <f t="shared" si="24"/>
        <v>5</v>
      </c>
      <c r="H47" s="101">
        <f t="shared" si="25"/>
        <v>2</v>
      </c>
      <c r="I47" s="101">
        <f t="shared" si="26"/>
        <v>3</v>
      </c>
      <c r="J47" s="101">
        <f t="shared" si="27"/>
        <v>5</v>
      </c>
    </row>
    <row r="48" spans="1:11" ht="20.100000000000001" hidden="1" customHeight="1" thickBot="1" x14ac:dyDescent="0.25">
      <c r="A48" s="102" t="s">
        <v>133</v>
      </c>
      <c r="B48" s="103"/>
      <c r="C48" s="103"/>
      <c r="D48" s="104">
        <f t="shared" si="23"/>
        <v>0</v>
      </c>
      <c r="E48" s="104">
        <v>1</v>
      </c>
      <c r="F48" s="103">
        <v>2</v>
      </c>
      <c r="G48" s="104">
        <f t="shared" si="24"/>
        <v>3</v>
      </c>
      <c r="H48" s="105">
        <f t="shared" si="25"/>
        <v>1</v>
      </c>
      <c r="I48" s="105">
        <f t="shared" si="26"/>
        <v>2</v>
      </c>
      <c r="J48" s="105">
        <f t="shared" si="27"/>
        <v>3</v>
      </c>
    </row>
    <row r="49" spans="1:10" ht="20.100000000000001" hidden="1" customHeight="1" thickBot="1" x14ac:dyDescent="0.25">
      <c r="A49" s="100" t="s">
        <v>135</v>
      </c>
      <c r="B49" s="110">
        <v>1</v>
      </c>
      <c r="C49" s="110"/>
      <c r="D49" s="110">
        <f t="shared" si="23"/>
        <v>1</v>
      </c>
      <c r="E49" s="110">
        <v>0</v>
      </c>
      <c r="F49" s="110">
        <v>6</v>
      </c>
      <c r="G49" s="110">
        <f t="shared" si="24"/>
        <v>6</v>
      </c>
      <c r="H49" s="101">
        <f t="shared" si="25"/>
        <v>1</v>
      </c>
      <c r="I49" s="101">
        <f t="shared" si="26"/>
        <v>6</v>
      </c>
      <c r="J49" s="101">
        <f t="shared" si="27"/>
        <v>7</v>
      </c>
    </row>
    <row r="50" spans="1:10" ht="20.100000000000001" hidden="1" customHeight="1" thickBot="1" x14ac:dyDescent="0.25">
      <c r="A50" s="102" t="s">
        <v>293</v>
      </c>
      <c r="B50" s="103"/>
      <c r="C50" s="103"/>
      <c r="D50" s="104">
        <f t="shared" si="23"/>
        <v>0</v>
      </c>
      <c r="E50" s="104">
        <v>8</v>
      </c>
      <c r="F50" s="103">
        <v>4</v>
      </c>
      <c r="G50" s="104">
        <f t="shared" si="24"/>
        <v>12</v>
      </c>
      <c r="H50" s="105">
        <f t="shared" si="25"/>
        <v>8</v>
      </c>
      <c r="I50" s="105">
        <f t="shared" si="26"/>
        <v>4</v>
      </c>
      <c r="J50" s="105">
        <f t="shared" si="27"/>
        <v>12</v>
      </c>
    </row>
    <row r="51" spans="1:10" ht="20.100000000000001" hidden="1" customHeight="1" thickBot="1" x14ac:dyDescent="0.25">
      <c r="A51" s="106" t="s">
        <v>15</v>
      </c>
      <c r="B51" s="107">
        <f t="shared" ref="B51:J51" si="28">SUM(B45:B50)</f>
        <v>2</v>
      </c>
      <c r="C51" s="107">
        <f t="shared" si="28"/>
        <v>0</v>
      </c>
      <c r="D51" s="107">
        <f t="shared" si="28"/>
        <v>2</v>
      </c>
      <c r="E51" s="107">
        <f t="shared" si="28"/>
        <v>14</v>
      </c>
      <c r="F51" s="107">
        <f t="shared" si="28"/>
        <v>15</v>
      </c>
      <c r="G51" s="107">
        <f t="shared" si="28"/>
        <v>29</v>
      </c>
      <c r="H51" s="108">
        <f t="shared" si="28"/>
        <v>16</v>
      </c>
      <c r="I51" s="108">
        <f t="shared" si="28"/>
        <v>15</v>
      </c>
      <c r="J51" s="108">
        <f t="shared" si="28"/>
        <v>31</v>
      </c>
    </row>
    <row r="52" spans="1:10" ht="20.100000000000001" hidden="1" customHeight="1" thickBot="1" x14ac:dyDescent="0.3">
      <c r="A52" s="214" t="s">
        <v>1083</v>
      </c>
      <c r="B52"/>
      <c r="C52"/>
      <c r="D52"/>
      <c r="E52"/>
      <c r="F52"/>
      <c r="G52"/>
      <c r="H52"/>
      <c r="I52"/>
      <c r="J52"/>
    </row>
    <row r="53" spans="1:10" ht="20.100000000000001" hidden="1" customHeight="1" thickBot="1" x14ac:dyDescent="0.25">
      <c r="A53" s="100" t="s">
        <v>101</v>
      </c>
      <c r="B53" s="110"/>
      <c r="C53" s="110"/>
      <c r="D53" s="110">
        <f t="shared" ref="D53:D58" si="29">SUM(B53:C53)</f>
        <v>0</v>
      </c>
      <c r="E53" s="110">
        <v>3</v>
      </c>
      <c r="F53" s="110">
        <v>0</v>
      </c>
      <c r="G53" s="110">
        <f t="shared" ref="G53:G58" si="30">SUM(E53:F53)</f>
        <v>3</v>
      </c>
      <c r="H53" s="101">
        <f t="shared" ref="H53:H58" si="31">B53+E53</f>
        <v>3</v>
      </c>
      <c r="I53" s="101">
        <f t="shared" ref="I53:I58" si="32">C53+F53</f>
        <v>0</v>
      </c>
      <c r="J53" s="101">
        <f t="shared" ref="J53:J58" si="33">I53+H53</f>
        <v>3</v>
      </c>
    </row>
    <row r="54" spans="1:10" ht="20.100000000000001" hidden="1" customHeight="1" thickBot="1" x14ac:dyDescent="0.25">
      <c r="A54" s="102" t="s">
        <v>134</v>
      </c>
      <c r="B54" s="103"/>
      <c r="C54" s="103"/>
      <c r="D54" s="104">
        <f t="shared" si="29"/>
        <v>0</v>
      </c>
      <c r="E54" s="104">
        <v>16</v>
      </c>
      <c r="F54" s="103">
        <v>2</v>
      </c>
      <c r="G54" s="104">
        <f t="shared" si="30"/>
        <v>18</v>
      </c>
      <c r="H54" s="105">
        <f t="shared" si="31"/>
        <v>16</v>
      </c>
      <c r="I54" s="105">
        <f t="shared" si="32"/>
        <v>2</v>
      </c>
      <c r="J54" s="105">
        <f t="shared" si="33"/>
        <v>18</v>
      </c>
    </row>
    <row r="55" spans="1:10" ht="20.100000000000001" hidden="1" customHeight="1" thickBot="1" x14ac:dyDescent="0.25">
      <c r="A55" s="100" t="s">
        <v>102</v>
      </c>
      <c r="B55" s="110"/>
      <c r="C55" s="110"/>
      <c r="D55" s="110">
        <f t="shared" si="29"/>
        <v>0</v>
      </c>
      <c r="E55" s="110">
        <v>15</v>
      </c>
      <c r="F55" s="110">
        <v>3</v>
      </c>
      <c r="G55" s="110">
        <f t="shared" si="30"/>
        <v>18</v>
      </c>
      <c r="H55" s="101">
        <f t="shared" si="31"/>
        <v>15</v>
      </c>
      <c r="I55" s="101">
        <f t="shared" si="32"/>
        <v>3</v>
      </c>
      <c r="J55" s="101">
        <f t="shared" si="33"/>
        <v>18</v>
      </c>
    </row>
    <row r="56" spans="1:10" ht="20.100000000000001" hidden="1" customHeight="1" thickBot="1" x14ac:dyDescent="0.25">
      <c r="A56" s="102" t="s">
        <v>133</v>
      </c>
      <c r="B56" s="103"/>
      <c r="C56" s="103"/>
      <c r="D56" s="104">
        <f t="shared" si="29"/>
        <v>0</v>
      </c>
      <c r="E56" s="104">
        <v>0</v>
      </c>
      <c r="F56" s="103">
        <v>1</v>
      </c>
      <c r="G56" s="104">
        <f t="shared" si="30"/>
        <v>1</v>
      </c>
      <c r="H56" s="105">
        <f t="shared" si="31"/>
        <v>0</v>
      </c>
      <c r="I56" s="105">
        <f t="shared" si="32"/>
        <v>1</v>
      </c>
      <c r="J56" s="105">
        <f t="shared" si="33"/>
        <v>1</v>
      </c>
    </row>
    <row r="57" spans="1:10" ht="20.100000000000001" hidden="1" customHeight="1" thickBot="1" x14ac:dyDescent="0.25">
      <c r="A57" s="100" t="s">
        <v>135</v>
      </c>
      <c r="B57" s="110"/>
      <c r="C57" s="110"/>
      <c r="D57" s="110">
        <f t="shared" si="29"/>
        <v>0</v>
      </c>
      <c r="E57" s="110"/>
      <c r="F57" s="110"/>
      <c r="G57" s="110">
        <f t="shared" si="30"/>
        <v>0</v>
      </c>
      <c r="H57" s="101">
        <f t="shared" si="31"/>
        <v>0</v>
      </c>
      <c r="I57" s="101">
        <f t="shared" si="32"/>
        <v>0</v>
      </c>
      <c r="J57" s="101">
        <f t="shared" si="33"/>
        <v>0</v>
      </c>
    </row>
    <row r="58" spans="1:10" ht="20.100000000000001" hidden="1" customHeight="1" thickBot="1" x14ac:dyDescent="0.25">
      <c r="A58" s="102" t="s">
        <v>293</v>
      </c>
      <c r="B58" s="103"/>
      <c r="C58" s="103"/>
      <c r="D58" s="104">
        <f t="shared" si="29"/>
        <v>0</v>
      </c>
      <c r="E58" s="104">
        <v>22</v>
      </c>
      <c r="F58" s="103">
        <v>17</v>
      </c>
      <c r="G58" s="104">
        <f t="shared" si="30"/>
        <v>39</v>
      </c>
      <c r="H58" s="105">
        <f t="shared" si="31"/>
        <v>22</v>
      </c>
      <c r="I58" s="105">
        <f t="shared" si="32"/>
        <v>17</v>
      </c>
      <c r="J58" s="105">
        <f t="shared" si="33"/>
        <v>39</v>
      </c>
    </row>
    <row r="59" spans="1:10" ht="20.100000000000001" hidden="1" customHeight="1" thickBot="1" x14ac:dyDescent="0.25">
      <c r="A59" s="106" t="s">
        <v>15</v>
      </c>
      <c r="B59" s="107">
        <f t="shared" ref="B59:J59" si="34">SUM(B53:B58)</f>
        <v>0</v>
      </c>
      <c r="C59" s="107">
        <f t="shared" si="34"/>
        <v>0</v>
      </c>
      <c r="D59" s="107">
        <f t="shared" si="34"/>
        <v>0</v>
      </c>
      <c r="E59" s="107">
        <f t="shared" si="34"/>
        <v>56</v>
      </c>
      <c r="F59" s="107">
        <f t="shared" si="34"/>
        <v>23</v>
      </c>
      <c r="G59" s="107">
        <f t="shared" si="34"/>
        <v>79</v>
      </c>
      <c r="H59" s="108">
        <f t="shared" si="34"/>
        <v>56</v>
      </c>
      <c r="I59" s="108">
        <f t="shared" si="34"/>
        <v>23</v>
      </c>
      <c r="J59" s="108">
        <f t="shared" si="34"/>
        <v>79</v>
      </c>
    </row>
    <row r="60" spans="1:10" ht="20.100000000000001" hidden="1" customHeight="1" thickBot="1" x14ac:dyDescent="0.3">
      <c r="A60" s="214" t="s">
        <v>294</v>
      </c>
      <c r="B60"/>
      <c r="C60"/>
      <c r="D60"/>
      <c r="E60"/>
      <c r="F60"/>
      <c r="G60"/>
      <c r="H60"/>
      <c r="I60"/>
      <c r="J60"/>
    </row>
    <row r="61" spans="1:10" ht="20.100000000000001" hidden="1" customHeight="1" thickBot="1" x14ac:dyDescent="0.25">
      <c r="A61" s="100" t="s">
        <v>101</v>
      </c>
      <c r="B61" s="110"/>
      <c r="C61" s="110"/>
      <c r="D61" s="110">
        <f t="shared" ref="D61:D66" si="35">SUM(B61:C61)</f>
        <v>0</v>
      </c>
      <c r="E61" s="110">
        <v>0</v>
      </c>
      <c r="F61" s="110">
        <v>1</v>
      </c>
      <c r="G61" s="110">
        <f t="shared" ref="G61:G66" si="36">SUM(E61:F61)</f>
        <v>1</v>
      </c>
      <c r="H61" s="101">
        <f t="shared" ref="H61:H66" si="37">B61+E61</f>
        <v>0</v>
      </c>
      <c r="I61" s="101">
        <f t="shared" ref="I61:I66" si="38">C61+F61</f>
        <v>1</v>
      </c>
      <c r="J61" s="101">
        <f t="shared" ref="J61:J66" si="39">I61+H61</f>
        <v>1</v>
      </c>
    </row>
    <row r="62" spans="1:10" ht="20.100000000000001" hidden="1" customHeight="1" thickBot="1" x14ac:dyDescent="0.25">
      <c r="A62" s="102" t="s">
        <v>134</v>
      </c>
      <c r="B62" s="103"/>
      <c r="C62" s="103"/>
      <c r="D62" s="104">
        <f t="shared" si="35"/>
        <v>0</v>
      </c>
      <c r="E62" s="104">
        <v>1</v>
      </c>
      <c r="F62" s="103">
        <v>1</v>
      </c>
      <c r="G62" s="104">
        <f t="shared" si="36"/>
        <v>2</v>
      </c>
      <c r="H62" s="105">
        <f t="shared" si="37"/>
        <v>1</v>
      </c>
      <c r="I62" s="105">
        <f t="shared" si="38"/>
        <v>1</v>
      </c>
      <c r="J62" s="105">
        <f t="shared" si="39"/>
        <v>2</v>
      </c>
    </row>
    <row r="63" spans="1:10" ht="20.100000000000001" hidden="1" customHeight="1" thickBot="1" x14ac:dyDescent="0.25">
      <c r="A63" s="100" t="s">
        <v>102</v>
      </c>
      <c r="B63" s="110"/>
      <c r="C63" s="110"/>
      <c r="D63" s="110">
        <f t="shared" si="35"/>
        <v>0</v>
      </c>
      <c r="E63" s="110">
        <v>3</v>
      </c>
      <c r="F63" s="110">
        <v>3</v>
      </c>
      <c r="G63" s="110">
        <f t="shared" si="36"/>
        <v>6</v>
      </c>
      <c r="H63" s="101">
        <f t="shared" si="37"/>
        <v>3</v>
      </c>
      <c r="I63" s="101">
        <f t="shared" si="38"/>
        <v>3</v>
      </c>
      <c r="J63" s="101">
        <f t="shared" si="39"/>
        <v>6</v>
      </c>
    </row>
    <row r="64" spans="1:10" ht="20.100000000000001" hidden="1" customHeight="1" thickBot="1" x14ac:dyDescent="0.25">
      <c r="A64" s="102" t="s">
        <v>133</v>
      </c>
      <c r="B64" s="103"/>
      <c r="C64" s="103"/>
      <c r="D64" s="104">
        <f t="shared" si="35"/>
        <v>0</v>
      </c>
      <c r="E64" s="104">
        <v>4</v>
      </c>
      <c r="F64" s="103">
        <v>33</v>
      </c>
      <c r="G64" s="104">
        <f t="shared" si="36"/>
        <v>37</v>
      </c>
      <c r="H64" s="105">
        <f t="shared" si="37"/>
        <v>4</v>
      </c>
      <c r="I64" s="105">
        <f t="shared" si="38"/>
        <v>33</v>
      </c>
      <c r="J64" s="105">
        <f t="shared" si="39"/>
        <v>37</v>
      </c>
    </row>
    <row r="65" spans="1:10" ht="20.100000000000001" hidden="1" customHeight="1" thickBot="1" x14ac:dyDescent="0.25">
      <c r="A65" s="100" t="s">
        <v>135</v>
      </c>
      <c r="B65" s="110"/>
      <c r="C65" s="110"/>
      <c r="D65" s="110">
        <f t="shared" si="35"/>
        <v>0</v>
      </c>
      <c r="E65" s="110"/>
      <c r="F65" s="110"/>
      <c r="G65" s="110">
        <f t="shared" si="36"/>
        <v>0</v>
      </c>
      <c r="H65" s="101">
        <f t="shared" si="37"/>
        <v>0</v>
      </c>
      <c r="I65" s="101">
        <f t="shared" si="38"/>
        <v>0</v>
      </c>
      <c r="J65" s="101">
        <f t="shared" si="39"/>
        <v>0</v>
      </c>
    </row>
    <row r="66" spans="1:10" ht="20.100000000000001" hidden="1" customHeight="1" thickBot="1" x14ac:dyDescent="0.25">
      <c r="A66" s="102" t="s">
        <v>293</v>
      </c>
      <c r="B66" s="103"/>
      <c r="C66" s="103">
        <v>1</v>
      </c>
      <c r="D66" s="104">
        <f t="shared" si="35"/>
        <v>1</v>
      </c>
      <c r="E66" s="104">
        <v>12</v>
      </c>
      <c r="F66" s="103">
        <v>30</v>
      </c>
      <c r="G66" s="104">
        <f t="shared" si="36"/>
        <v>42</v>
      </c>
      <c r="H66" s="105">
        <f t="shared" si="37"/>
        <v>12</v>
      </c>
      <c r="I66" s="105">
        <f t="shared" si="38"/>
        <v>31</v>
      </c>
      <c r="J66" s="105">
        <f t="shared" si="39"/>
        <v>43</v>
      </c>
    </row>
    <row r="67" spans="1:10" ht="20.100000000000001" hidden="1" customHeight="1" thickBot="1" x14ac:dyDescent="0.25">
      <c r="A67" s="106" t="s">
        <v>15</v>
      </c>
      <c r="B67" s="107">
        <f t="shared" ref="B67:J67" si="40">SUM(B61:B66)</f>
        <v>0</v>
      </c>
      <c r="C67" s="107">
        <f t="shared" si="40"/>
        <v>1</v>
      </c>
      <c r="D67" s="107">
        <f t="shared" si="40"/>
        <v>1</v>
      </c>
      <c r="E67" s="107">
        <f t="shared" si="40"/>
        <v>20</v>
      </c>
      <c r="F67" s="107">
        <f t="shared" si="40"/>
        <v>68</v>
      </c>
      <c r="G67" s="107">
        <f t="shared" si="40"/>
        <v>88</v>
      </c>
      <c r="H67" s="108">
        <f t="shared" si="40"/>
        <v>20</v>
      </c>
      <c r="I67" s="108">
        <f t="shared" si="40"/>
        <v>69</v>
      </c>
      <c r="J67" s="108">
        <f t="shared" si="40"/>
        <v>89</v>
      </c>
    </row>
    <row r="68" spans="1:10" ht="20.100000000000001" hidden="1" customHeight="1" thickBot="1" x14ac:dyDescent="0.3">
      <c r="A68" s="214" t="s">
        <v>1096</v>
      </c>
      <c r="B68"/>
      <c r="C68"/>
      <c r="D68"/>
      <c r="E68"/>
      <c r="F68"/>
      <c r="G68"/>
      <c r="H68"/>
      <c r="I68"/>
      <c r="J68"/>
    </row>
    <row r="69" spans="1:10" ht="20.100000000000001" hidden="1" customHeight="1" thickBot="1" x14ac:dyDescent="0.25">
      <c r="A69" s="100" t="s">
        <v>101</v>
      </c>
      <c r="B69" s="110"/>
      <c r="C69" s="110"/>
      <c r="D69" s="110">
        <f t="shared" ref="D69:D74" si="41">SUM(B69:C69)</f>
        <v>0</v>
      </c>
      <c r="E69" s="110">
        <v>5</v>
      </c>
      <c r="F69" s="110">
        <v>0</v>
      </c>
      <c r="G69" s="110">
        <f t="shared" ref="G69:G74" si="42">SUM(E69:F69)</f>
        <v>5</v>
      </c>
      <c r="H69" s="101">
        <f t="shared" ref="H69:H74" si="43">B69+E69</f>
        <v>5</v>
      </c>
      <c r="I69" s="101">
        <f t="shared" ref="I69:I74" si="44">C69+F69</f>
        <v>0</v>
      </c>
      <c r="J69" s="101">
        <f t="shared" ref="J69:J74" si="45">I69+H69</f>
        <v>5</v>
      </c>
    </row>
    <row r="70" spans="1:10" ht="20.100000000000001" hidden="1" customHeight="1" thickBot="1" x14ac:dyDescent="0.25">
      <c r="A70" s="102" t="s">
        <v>134</v>
      </c>
      <c r="B70" s="103"/>
      <c r="C70" s="103"/>
      <c r="D70" s="104">
        <f t="shared" si="41"/>
        <v>0</v>
      </c>
      <c r="E70" s="104">
        <v>5</v>
      </c>
      <c r="F70" s="103">
        <v>1</v>
      </c>
      <c r="G70" s="104">
        <f t="shared" si="42"/>
        <v>6</v>
      </c>
      <c r="H70" s="105">
        <f t="shared" si="43"/>
        <v>5</v>
      </c>
      <c r="I70" s="105">
        <f t="shared" si="44"/>
        <v>1</v>
      </c>
      <c r="J70" s="105">
        <f t="shared" si="45"/>
        <v>6</v>
      </c>
    </row>
    <row r="71" spans="1:10" ht="20.100000000000001" hidden="1" customHeight="1" thickBot="1" x14ac:dyDescent="0.25">
      <c r="A71" s="100" t="s">
        <v>102</v>
      </c>
      <c r="B71" s="110"/>
      <c r="C71" s="110"/>
      <c r="D71" s="110">
        <f t="shared" si="41"/>
        <v>0</v>
      </c>
      <c r="E71" s="110">
        <v>10</v>
      </c>
      <c r="F71" s="110">
        <v>11</v>
      </c>
      <c r="G71" s="110">
        <f t="shared" si="42"/>
        <v>21</v>
      </c>
      <c r="H71" s="101">
        <f t="shared" si="43"/>
        <v>10</v>
      </c>
      <c r="I71" s="101">
        <f t="shared" si="44"/>
        <v>11</v>
      </c>
      <c r="J71" s="101">
        <f t="shared" si="45"/>
        <v>21</v>
      </c>
    </row>
    <row r="72" spans="1:10" ht="20.100000000000001" hidden="1" customHeight="1" thickBot="1" x14ac:dyDescent="0.25">
      <c r="A72" s="102" t="s">
        <v>133</v>
      </c>
      <c r="B72" s="103"/>
      <c r="C72" s="103">
        <v>1</v>
      </c>
      <c r="D72" s="104">
        <f t="shared" si="41"/>
        <v>1</v>
      </c>
      <c r="E72" s="104">
        <v>3</v>
      </c>
      <c r="F72" s="103">
        <v>6</v>
      </c>
      <c r="G72" s="104">
        <f t="shared" si="42"/>
        <v>9</v>
      </c>
      <c r="H72" s="105">
        <f t="shared" si="43"/>
        <v>3</v>
      </c>
      <c r="I72" s="105">
        <f t="shared" si="44"/>
        <v>7</v>
      </c>
      <c r="J72" s="105">
        <f t="shared" si="45"/>
        <v>10</v>
      </c>
    </row>
    <row r="73" spans="1:10" ht="20.100000000000001" hidden="1" customHeight="1" thickBot="1" x14ac:dyDescent="0.25">
      <c r="A73" s="100" t="s">
        <v>135</v>
      </c>
      <c r="B73" s="110"/>
      <c r="C73" s="110"/>
      <c r="D73" s="110">
        <f t="shared" si="41"/>
        <v>0</v>
      </c>
      <c r="E73" s="110">
        <v>1</v>
      </c>
      <c r="F73" s="110">
        <v>0</v>
      </c>
      <c r="G73" s="110">
        <f t="shared" si="42"/>
        <v>1</v>
      </c>
      <c r="H73" s="101">
        <f t="shared" si="43"/>
        <v>1</v>
      </c>
      <c r="I73" s="101">
        <f t="shared" si="44"/>
        <v>0</v>
      </c>
      <c r="J73" s="101">
        <f t="shared" si="45"/>
        <v>1</v>
      </c>
    </row>
    <row r="74" spans="1:10" ht="20.100000000000001" hidden="1" customHeight="1" thickBot="1" x14ac:dyDescent="0.25">
      <c r="A74" s="102" t="s">
        <v>293</v>
      </c>
      <c r="B74" s="103"/>
      <c r="C74" s="103"/>
      <c r="D74" s="104">
        <f t="shared" si="41"/>
        <v>0</v>
      </c>
      <c r="E74" s="104"/>
      <c r="F74" s="103"/>
      <c r="G74" s="104">
        <f t="shared" si="42"/>
        <v>0</v>
      </c>
      <c r="H74" s="105">
        <f t="shared" si="43"/>
        <v>0</v>
      </c>
      <c r="I74" s="105">
        <f t="shared" si="44"/>
        <v>0</v>
      </c>
      <c r="J74" s="105">
        <f t="shared" si="45"/>
        <v>0</v>
      </c>
    </row>
    <row r="75" spans="1:10" ht="20.100000000000001" hidden="1" customHeight="1" thickBot="1" x14ac:dyDescent="0.25">
      <c r="A75" s="106" t="s">
        <v>15</v>
      </c>
      <c r="B75" s="107">
        <f t="shared" ref="B75:J75" si="46">SUM(B69:B74)</f>
        <v>0</v>
      </c>
      <c r="C75" s="107">
        <f t="shared" si="46"/>
        <v>1</v>
      </c>
      <c r="D75" s="107">
        <f t="shared" si="46"/>
        <v>1</v>
      </c>
      <c r="E75" s="107">
        <f t="shared" si="46"/>
        <v>24</v>
      </c>
      <c r="F75" s="107">
        <f t="shared" si="46"/>
        <v>18</v>
      </c>
      <c r="G75" s="107">
        <f t="shared" si="46"/>
        <v>42</v>
      </c>
      <c r="H75" s="108">
        <f t="shared" si="46"/>
        <v>24</v>
      </c>
      <c r="I75" s="108">
        <f t="shared" si="46"/>
        <v>19</v>
      </c>
      <c r="J75" s="108">
        <f t="shared" si="46"/>
        <v>43</v>
      </c>
    </row>
    <row r="76" spans="1:10" ht="20.100000000000001" hidden="1" customHeight="1" x14ac:dyDescent="0.2">
      <c r="A76" s="253"/>
      <c r="B76" s="254"/>
      <c r="C76" s="254"/>
      <c r="D76" s="254"/>
      <c r="E76" s="254"/>
      <c r="F76" s="254"/>
      <c r="G76" s="254"/>
      <c r="H76" s="255"/>
      <c r="I76" s="255"/>
      <c r="J76" s="255"/>
    </row>
    <row r="77" spans="1:10" ht="20.100000000000001" hidden="1" customHeight="1" thickBot="1" x14ac:dyDescent="0.3">
      <c r="A77" s="214" t="s">
        <v>800</v>
      </c>
      <c r="B77"/>
      <c r="C77"/>
      <c r="D77"/>
      <c r="E77"/>
      <c r="F77"/>
      <c r="G77"/>
      <c r="H77"/>
      <c r="I77"/>
      <c r="J77"/>
    </row>
    <row r="78" spans="1:10" ht="20.100000000000001" hidden="1" customHeight="1" thickBot="1" x14ac:dyDescent="0.25">
      <c r="A78" s="100" t="s">
        <v>101</v>
      </c>
      <c r="B78" s="110"/>
      <c r="C78" s="110"/>
      <c r="D78" s="110">
        <f t="shared" ref="D78:D83" si="47">SUM(B78:C78)</f>
        <v>0</v>
      </c>
      <c r="E78" s="110"/>
      <c r="F78" s="110"/>
      <c r="G78" s="110">
        <f t="shared" ref="G78:G83" si="48">SUM(E78:F78)</f>
        <v>0</v>
      </c>
      <c r="H78" s="101">
        <f t="shared" ref="H78:H83" si="49">B78+E78</f>
        <v>0</v>
      </c>
      <c r="I78" s="101">
        <f t="shared" ref="I78:I83" si="50">C78+F78</f>
        <v>0</v>
      </c>
      <c r="J78" s="101">
        <f t="shared" ref="J78:J83" si="51">I78+H78</f>
        <v>0</v>
      </c>
    </row>
    <row r="79" spans="1:10" ht="20.100000000000001" hidden="1" customHeight="1" thickBot="1" x14ac:dyDescent="0.25">
      <c r="A79" s="102" t="s">
        <v>134</v>
      </c>
      <c r="B79" s="103"/>
      <c r="C79" s="103"/>
      <c r="D79" s="104">
        <f t="shared" si="47"/>
        <v>0</v>
      </c>
      <c r="E79" s="104"/>
      <c r="F79" s="103"/>
      <c r="G79" s="104">
        <f t="shared" si="48"/>
        <v>0</v>
      </c>
      <c r="H79" s="105">
        <f t="shared" si="49"/>
        <v>0</v>
      </c>
      <c r="I79" s="105">
        <f t="shared" si="50"/>
        <v>0</v>
      </c>
      <c r="J79" s="105">
        <f t="shared" si="51"/>
        <v>0</v>
      </c>
    </row>
    <row r="80" spans="1:10" ht="20.100000000000001" hidden="1" customHeight="1" thickBot="1" x14ac:dyDescent="0.25">
      <c r="A80" s="100" t="s">
        <v>102</v>
      </c>
      <c r="B80" s="110"/>
      <c r="C80" s="110"/>
      <c r="D80" s="110">
        <f t="shared" si="47"/>
        <v>0</v>
      </c>
      <c r="E80" s="110"/>
      <c r="F80" s="110"/>
      <c r="G80" s="110">
        <f t="shared" si="48"/>
        <v>0</v>
      </c>
      <c r="H80" s="101">
        <f t="shared" si="49"/>
        <v>0</v>
      </c>
      <c r="I80" s="101">
        <f t="shared" si="50"/>
        <v>0</v>
      </c>
      <c r="J80" s="101">
        <f t="shared" si="51"/>
        <v>0</v>
      </c>
    </row>
    <row r="81" spans="1:13" ht="20.100000000000001" hidden="1" customHeight="1" thickBot="1" x14ac:dyDescent="0.25">
      <c r="A81" s="102" t="s">
        <v>133</v>
      </c>
      <c r="B81" s="103"/>
      <c r="C81" s="103"/>
      <c r="D81" s="104">
        <f t="shared" si="47"/>
        <v>0</v>
      </c>
      <c r="E81" s="104"/>
      <c r="F81" s="103"/>
      <c r="G81" s="104">
        <f t="shared" si="48"/>
        <v>0</v>
      </c>
      <c r="H81" s="105">
        <f t="shared" si="49"/>
        <v>0</v>
      </c>
      <c r="I81" s="105">
        <f t="shared" si="50"/>
        <v>0</v>
      </c>
      <c r="J81" s="105">
        <f t="shared" si="51"/>
        <v>0</v>
      </c>
      <c r="L81" s="39">
        <v>3</v>
      </c>
      <c r="M81" s="39">
        <v>4</v>
      </c>
    </row>
    <row r="82" spans="1:13" ht="20.100000000000001" hidden="1" customHeight="1" thickBot="1" x14ac:dyDescent="0.25">
      <c r="A82" s="100" t="s">
        <v>135</v>
      </c>
      <c r="B82" s="110"/>
      <c r="C82" s="110"/>
      <c r="D82" s="110">
        <f t="shared" si="47"/>
        <v>0</v>
      </c>
      <c r="E82" s="110"/>
      <c r="F82" s="110"/>
      <c r="G82" s="110">
        <f t="shared" si="48"/>
        <v>0</v>
      </c>
      <c r="H82" s="101">
        <f t="shared" si="49"/>
        <v>0</v>
      </c>
      <c r="I82" s="101">
        <f t="shared" si="50"/>
        <v>0</v>
      </c>
      <c r="J82" s="101">
        <f t="shared" si="51"/>
        <v>0</v>
      </c>
    </row>
    <row r="83" spans="1:13" ht="20.100000000000001" hidden="1" customHeight="1" thickBot="1" x14ac:dyDescent="0.25">
      <c r="A83" s="102" t="s">
        <v>293</v>
      </c>
      <c r="B83" s="103"/>
      <c r="C83" s="103"/>
      <c r="D83" s="104">
        <f t="shared" si="47"/>
        <v>0</v>
      </c>
      <c r="E83" s="104"/>
      <c r="F83" s="103"/>
      <c r="G83" s="104">
        <f t="shared" si="48"/>
        <v>0</v>
      </c>
      <c r="H83" s="105">
        <f t="shared" si="49"/>
        <v>0</v>
      </c>
      <c r="I83" s="105">
        <f t="shared" si="50"/>
        <v>0</v>
      </c>
      <c r="J83" s="105">
        <f t="shared" si="51"/>
        <v>0</v>
      </c>
    </row>
    <row r="84" spans="1:13" ht="20.100000000000001" hidden="1" customHeight="1" thickBot="1" x14ac:dyDescent="0.25">
      <c r="A84" s="106" t="s">
        <v>15</v>
      </c>
      <c r="B84" s="107">
        <f t="shared" ref="B84:J84" si="52">SUM(B78:B83)</f>
        <v>0</v>
      </c>
      <c r="C84" s="107">
        <f t="shared" si="52"/>
        <v>0</v>
      </c>
      <c r="D84" s="107">
        <f t="shared" si="52"/>
        <v>0</v>
      </c>
      <c r="E84" s="107">
        <f t="shared" si="52"/>
        <v>0</v>
      </c>
      <c r="F84" s="107">
        <f t="shared" si="52"/>
        <v>0</v>
      </c>
      <c r="G84" s="107">
        <f t="shared" si="52"/>
        <v>0</v>
      </c>
      <c r="H84" s="108">
        <f t="shared" si="52"/>
        <v>0</v>
      </c>
      <c r="I84" s="108">
        <f t="shared" si="52"/>
        <v>0</v>
      </c>
      <c r="J84" s="108">
        <f t="shared" si="52"/>
        <v>0</v>
      </c>
    </row>
    <row r="85" spans="1:13" ht="20.100000000000001" hidden="1" customHeight="1" thickBot="1" x14ac:dyDescent="0.25">
      <c r="A85" s="256" t="s">
        <v>801</v>
      </c>
      <c r="B85" s="254"/>
      <c r="C85" s="254"/>
      <c r="D85" s="254"/>
      <c r="E85" s="254"/>
      <c r="F85" s="254"/>
      <c r="G85" s="254"/>
      <c r="H85" s="255"/>
      <c r="I85" s="255"/>
      <c r="J85" s="255"/>
    </row>
    <row r="86" spans="1:13" ht="20.100000000000001" hidden="1" customHeight="1" thickBot="1" x14ac:dyDescent="0.25">
      <c r="A86" s="100" t="s">
        <v>101</v>
      </c>
      <c r="B86" s="110"/>
      <c r="C86" s="110"/>
      <c r="D86" s="110">
        <f t="shared" ref="D86:D91" si="53">SUM(B86:C86)</f>
        <v>0</v>
      </c>
      <c r="E86" s="110"/>
      <c r="F86" s="110"/>
      <c r="G86" s="110">
        <f t="shared" ref="G86:G91" si="54">SUM(E86:F86)</f>
        <v>0</v>
      </c>
      <c r="H86" s="101">
        <f t="shared" ref="H86:H91" si="55">B86+E86</f>
        <v>0</v>
      </c>
      <c r="I86" s="101">
        <f t="shared" ref="I86:I91" si="56">C86+F86</f>
        <v>0</v>
      </c>
      <c r="J86" s="101">
        <f t="shared" ref="J86:J91" si="57">I86+H86</f>
        <v>0</v>
      </c>
    </row>
    <row r="87" spans="1:13" ht="20.100000000000001" hidden="1" customHeight="1" thickBot="1" x14ac:dyDescent="0.25">
      <c r="A87" s="102" t="s">
        <v>134</v>
      </c>
      <c r="B87" s="103"/>
      <c r="C87" s="103"/>
      <c r="D87" s="104">
        <f t="shared" si="53"/>
        <v>0</v>
      </c>
      <c r="E87" s="104"/>
      <c r="F87" s="103"/>
      <c r="G87" s="104">
        <f t="shared" si="54"/>
        <v>0</v>
      </c>
      <c r="H87" s="105">
        <f t="shared" si="55"/>
        <v>0</v>
      </c>
      <c r="I87" s="105">
        <f t="shared" si="56"/>
        <v>0</v>
      </c>
      <c r="J87" s="105">
        <f t="shared" si="57"/>
        <v>0</v>
      </c>
    </row>
    <row r="88" spans="1:13" ht="20.100000000000001" hidden="1" customHeight="1" thickBot="1" x14ac:dyDescent="0.25">
      <c r="A88" s="100" t="s">
        <v>102</v>
      </c>
      <c r="B88" s="110"/>
      <c r="C88" s="110"/>
      <c r="D88" s="110">
        <f t="shared" si="53"/>
        <v>0</v>
      </c>
      <c r="E88" s="110"/>
      <c r="F88" s="110"/>
      <c r="G88" s="110">
        <f t="shared" si="54"/>
        <v>0</v>
      </c>
      <c r="H88" s="101">
        <f t="shared" si="55"/>
        <v>0</v>
      </c>
      <c r="I88" s="101">
        <f t="shared" si="56"/>
        <v>0</v>
      </c>
      <c r="J88" s="101">
        <f t="shared" si="57"/>
        <v>0</v>
      </c>
    </row>
    <row r="89" spans="1:13" ht="20.100000000000001" hidden="1" customHeight="1" thickBot="1" x14ac:dyDescent="0.25">
      <c r="A89" s="102" t="s">
        <v>133</v>
      </c>
      <c r="B89" s="103"/>
      <c r="C89" s="103"/>
      <c r="D89" s="104">
        <f t="shared" si="53"/>
        <v>0</v>
      </c>
      <c r="E89" s="104">
        <v>14</v>
      </c>
      <c r="F89" s="103">
        <v>4</v>
      </c>
      <c r="G89" s="104">
        <f t="shared" si="54"/>
        <v>18</v>
      </c>
      <c r="H89" s="105">
        <f t="shared" si="55"/>
        <v>14</v>
      </c>
      <c r="I89" s="105">
        <f t="shared" si="56"/>
        <v>4</v>
      </c>
      <c r="J89" s="105">
        <f t="shared" si="57"/>
        <v>18</v>
      </c>
    </row>
    <row r="90" spans="1:13" ht="20.100000000000001" hidden="1" customHeight="1" thickBot="1" x14ac:dyDescent="0.25">
      <c r="A90" s="100" t="s">
        <v>135</v>
      </c>
      <c r="B90" s="110"/>
      <c r="C90" s="110"/>
      <c r="D90" s="110">
        <f t="shared" si="53"/>
        <v>0</v>
      </c>
      <c r="E90" s="110"/>
      <c r="F90" s="110"/>
      <c r="G90" s="110">
        <f t="shared" si="54"/>
        <v>0</v>
      </c>
      <c r="H90" s="101">
        <f t="shared" si="55"/>
        <v>0</v>
      </c>
      <c r="I90" s="101">
        <f t="shared" si="56"/>
        <v>0</v>
      </c>
      <c r="J90" s="101">
        <f t="shared" si="57"/>
        <v>0</v>
      </c>
    </row>
    <row r="91" spans="1:13" ht="20.100000000000001" hidden="1" customHeight="1" thickBot="1" x14ac:dyDescent="0.25">
      <c r="A91" s="102" t="s">
        <v>293</v>
      </c>
      <c r="B91" s="103"/>
      <c r="C91" s="103"/>
      <c r="D91" s="104">
        <f t="shared" si="53"/>
        <v>0</v>
      </c>
      <c r="E91" s="104">
        <v>14</v>
      </c>
      <c r="F91" s="103">
        <v>22</v>
      </c>
      <c r="G91" s="104">
        <f t="shared" si="54"/>
        <v>36</v>
      </c>
      <c r="H91" s="105">
        <f t="shared" si="55"/>
        <v>14</v>
      </c>
      <c r="I91" s="105">
        <f t="shared" si="56"/>
        <v>22</v>
      </c>
      <c r="J91" s="105">
        <f t="shared" si="57"/>
        <v>36</v>
      </c>
    </row>
    <row r="92" spans="1:13" ht="20.100000000000001" hidden="1" customHeight="1" thickBot="1" x14ac:dyDescent="0.25">
      <c r="A92" s="106" t="s">
        <v>15</v>
      </c>
      <c r="B92" s="107">
        <f t="shared" ref="B92:J92" si="58">SUM(B86:B91)</f>
        <v>0</v>
      </c>
      <c r="C92" s="107">
        <f t="shared" si="58"/>
        <v>0</v>
      </c>
      <c r="D92" s="107">
        <f t="shared" si="58"/>
        <v>0</v>
      </c>
      <c r="E92" s="107">
        <f t="shared" si="58"/>
        <v>28</v>
      </c>
      <c r="F92" s="107">
        <f t="shared" si="58"/>
        <v>26</v>
      </c>
      <c r="G92" s="107">
        <f t="shared" si="58"/>
        <v>54</v>
      </c>
      <c r="H92" s="108">
        <f t="shared" si="58"/>
        <v>28</v>
      </c>
      <c r="I92" s="108">
        <f t="shared" si="58"/>
        <v>26</v>
      </c>
      <c r="J92" s="108">
        <f t="shared" si="58"/>
        <v>54</v>
      </c>
    </row>
    <row r="93" spans="1:13" ht="20.100000000000001" hidden="1" customHeight="1" thickBot="1" x14ac:dyDescent="0.25">
      <c r="A93" s="256" t="s">
        <v>625</v>
      </c>
    </row>
    <row r="94" spans="1:13" ht="20.100000000000001" hidden="1" customHeight="1" thickBot="1" x14ac:dyDescent="0.25">
      <c r="A94" s="100" t="s">
        <v>101</v>
      </c>
      <c r="B94" s="110"/>
      <c r="C94" s="110"/>
      <c r="D94" s="110">
        <f t="shared" ref="D94:D99" si="59">SUM(B94:C94)</f>
        <v>0</v>
      </c>
      <c r="E94" s="110">
        <v>33</v>
      </c>
      <c r="F94" s="110">
        <v>2</v>
      </c>
      <c r="G94" s="110">
        <f t="shared" ref="G94:G99" si="60">SUM(E94:F94)</f>
        <v>35</v>
      </c>
      <c r="H94" s="101">
        <f>B94+E94</f>
        <v>33</v>
      </c>
      <c r="I94" s="101">
        <f t="shared" ref="I94:I99" si="61">C94+F94</f>
        <v>2</v>
      </c>
      <c r="J94" s="101">
        <f t="shared" ref="J94:J99" si="62">I94+H94</f>
        <v>35</v>
      </c>
    </row>
    <row r="95" spans="1:13" ht="20.100000000000001" hidden="1" customHeight="1" thickBot="1" x14ac:dyDescent="0.25">
      <c r="A95" s="102" t="s">
        <v>134</v>
      </c>
      <c r="B95" s="103">
        <v>3</v>
      </c>
      <c r="C95" s="103">
        <v>2</v>
      </c>
      <c r="D95" s="104">
        <f t="shared" si="59"/>
        <v>5</v>
      </c>
      <c r="E95" s="104">
        <v>27</v>
      </c>
      <c r="F95" s="103">
        <v>9</v>
      </c>
      <c r="G95" s="104">
        <f t="shared" si="60"/>
        <v>36</v>
      </c>
      <c r="H95" s="105">
        <f t="shared" ref="H95:H99" si="63">B95+E95</f>
        <v>30</v>
      </c>
      <c r="I95" s="105">
        <f t="shared" si="61"/>
        <v>11</v>
      </c>
      <c r="J95" s="105">
        <f t="shared" si="62"/>
        <v>41</v>
      </c>
    </row>
    <row r="96" spans="1:13" ht="20.100000000000001" hidden="1" customHeight="1" thickBot="1" x14ac:dyDescent="0.25">
      <c r="A96" s="100" t="s">
        <v>102</v>
      </c>
      <c r="B96" s="110">
        <v>1</v>
      </c>
      <c r="C96" s="110"/>
      <c r="D96" s="110">
        <f t="shared" si="59"/>
        <v>1</v>
      </c>
      <c r="E96" s="110">
        <v>21</v>
      </c>
      <c r="F96" s="110">
        <v>6</v>
      </c>
      <c r="G96" s="110">
        <f t="shared" si="60"/>
        <v>27</v>
      </c>
      <c r="H96" s="101">
        <f t="shared" si="63"/>
        <v>22</v>
      </c>
      <c r="I96" s="101">
        <f t="shared" si="61"/>
        <v>6</v>
      </c>
      <c r="J96" s="101">
        <f t="shared" si="62"/>
        <v>28</v>
      </c>
    </row>
    <row r="97" spans="1:10" ht="20.100000000000001" hidden="1" customHeight="1" thickBot="1" x14ac:dyDescent="0.25">
      <c r="A97" s="102" t="s">
        <v>133</v>
      </c>
      <c r="B97" s="103">
        <v>1</v>
      </c>
      <c r="C97" s="103">
        <v>1</v>
      </c>
      <c r="D97" s="104">
        <f t="shared" si="59"/>
        <v>2</v>
      </c>
      <c r="E97" s="104"/>
      <c r="F97" s="103"/>
      <c r="G97" s="104">
        <f t="shared" si="60"/>
        <v>0</v>
      </c>
      <c r="H97" s="105">
        <f t="shared" si="63"/>
        <v>1</v>
      </c>
      <c r="I97" s="105">
        <f t="shared" si="61"/>
        <v>1</v>
      </c>
      <c r="J97" s="105">
        <f t="shared" si="62"/>
        <v>2</v>
      </c>
    </row>
    <row r="98" spans="1:10" ht="20.100000000000001" hidden="1" customHeight="1" thickBot="1" x14ac:dyDescent="0.25">
      <c r="A98" s="100" t="s">
        <v>135</v>
      </c>
      <c r="B98" s="110"/>
      <c r="C98" s="110"/>
      <c r="D98" s="110">
        <f t="shared" si="59"/>
        <v>0</v>
      </c>
      <c r="E98" s="110"/>
      <c r="F98" s="110"/>
      <c r="G98" s="110">
        <f t="shared" si="60"/>
        <v>0</v>
      </c>
      <c r="H98" s="101">
        <f t="shared" si="63"/>
        <v>0</v>
      </c>
      <c r="I98" s="101">
        <f t="shared" si="61"/>
        <v>0</v>
      </c>
      <c r="J98" s="101">
        <f t="shared" si="62"/>
        <v>0</v>
      </c>
    </row>
    <row r="99" spans="1:10" ht="20.100000000000001" hidden="1" customHeight="1" thickBot="1" x14ac:dyDescent="0.25">
      <c r="A99" s="102" t="s">
        <v>293</v>
      </c>
      <c r="B99" s="103">
        <v>3</v>
      </c>
      <c r="C99" s="103">
        <v>15</v>
      </c>
      <c r="D99" s="104">
        <f t="shared" si="59"/>
        <v>18</v>
      </c>
      <c r="E99" s="104">
        <v>17</v>
      </c>
      <c r="F99" s="103">
        <v>27</v>
      </c>
      <c r="G99" s="104">
        <f t="shared" si="60"/>
        <v>44</v>
      </c>
      <c r="H99" s="105">
        <f t="shared" si="63"/>
        <v>20</v>
      </c>
      <c r="I99" s="105">
        <f t="shared" si="61"/>
        <v>42</v>
      </c>
      <c r="J99" s="105">
        <f t="shared" si="62"/>
        <v>62</v>
      </c>
    </row>
    <row r="100" spans="1:10" ht="20.100000000000001" hidden="1" customHeight="1" thickBot="1" x14ac:dyDescent="0.25">
      <c r="A100" s="106" t="s">
        <v>15</v>
      </c>
      <c r="B100" s="107">
        <f t="shared" ref="B100:J100" si="64">SUM(B94:B99)</f>
        <v>8</v>
      </c>
      <c r="C100" s="107">
        <f t="shared" si="64"/>
        <v>18</v>
      </c>
      <c r="D100" s="107">
        <f t="shared" si="64"/>
        <v>26</v>
      </c>
      <c r="E100" s="107">
        <f t="shared" si="64"/>
        <v>98</v>
      </c>
      <c r="F100" s="107">
        <f t="shared" si="64"/>
        <v>44</v>
      </c>
      <c r="G100" s="107">
        <f t="shared" si="64"/>
        <v>142</v>
      </c>
      <c r="H100" s="108">
        <f t="shared" si="64"/>
        <v>106</v>
      </c>
      <c r="I100" s="108">
        <f t="shared" si="64"/>
        <v>62</v>
      </c>
      <c r="J100" s="108">
        <f t="shared" si="64"/>
        <v>168</v>
      </c>
    </row>
    <row r="101" spans="1:10" ht="20.100000000000001" hidden="1" customHeight="1" thickBot="1" x14ac:dyDescent="0.25">
      <c r="A101" s="256" t="s">
        <v>1021</v>
      </c>
    </row>
    <row r="102" spans="1:10" ht="20.100000000000001" hidden="1" customHeight="1" thickBot="1" x14ac:dyDescent="0.25">
      <c r="A102" s="100" t="s">
        <v>101</v>
      </c>
      <c r="B102" s="110"/>
      <c r="C102" s="110"/>
      <c r="D102" s="110">
        <f t="shared" ref="D102:D107" si="65">SUM(B102:C102)</f>
        <v>0</v>
      </c>
      <c r="E102" s="110"/>
      <c r="F102" s="110"/>
      <c r="G102" s="110">
        <f t="shared" ref="G102:G107" si="66">SUM(E102:F102)</f>
        <v>0</v>
      </c>
      <c r="H102" s="101">
        <f t="shared" ref="H102:H107" si="67">B102+E102</f>
        <v>0</v>
      </c>
      <c r="I102" s="101">
        <f t="shared" ref="I102:I107" si="68">C102+F102</f>
        <v>0</v>
      </c>
      <c r="J102" s="101">
        <f t="shared" ref="J102:J107" si="69">I102+H102</f>
        <v>0</v>
      </c>
    </row>
    <row r="103" spans="1:10" ht="20.100000000000001" hidden="1" customHeight="1" thickBot="1" x14ac:dyDescent="0.25">
      <c r="A103" s="102" t="s">
        <v>134</v>
      </c>
      <c r="B103" s="103"/>
      <c r="C103" s="103"/>
      <c r="D103" s="104">
        <f t="shared" si="65"/>
        <v>0</v>
      </c>
      <c r="E103" s="104"/>
      <c r="F103" s="103"/>
      <c r="G103" s="104">
        <f t="shared" si="66"/>
        <v>0</v>
      </c>
      <c r="H103" s="105">
        <f t="shared" si="67"/>
        <v>0</v>
      </c>
      <c r="I103" s="105">
        <f t="shared" si="68"/>
        <v>0</v>
      </c>
      <c r="J103" s="105">
        <f t="shared" si="69"/>
        <v>0</v>
      </c>
    </row>
    <row r="104" spans="1:10" ht="20.100000000000001" hidden="1" customHeight="1" thickBot="1" x14ac:dyDescent="0.25">
      <c r="A104" s="100" t="s">
        <v>102</v>
      </c>
      <c r="B104" s="110"/>
      <c r="C104" s="110"/>
      <c r="D104" s="110">
        <f t="shared" si="65"/>
        <v>0</v>
      </c>
      <c r="E104" s="110">
        <v>6</v>
      </c>
      <c r="F104" s="110">
        <v>2</v>
      </c>
      <c r="G104" s="110">
        <f t="shared" si="66"/>
        <v>8</v>
      </c>
      <c r="H104" s="101">
        <f t="shared" si="67"/>
        <v>6</v>
      </c>
      <c r="I104" s="101">
        <f t="shared" si="68"/>
        <v>2</v>
      </c>
      <c r="J104" s="101">
        <f t="shared" si="69"/>
        <v>8</v>
      </c>
    </row>
    <row r="105" spans="1:10" ht="20.100000000000001" hidden="1" customHeight="1" thickBot="1" x14ac:dyDescent="0.25">
      <c r="A105" s="102" t="s">
        <v>133</v>
      </c>
      <c r="B105" s="103"/>
      <c r="C105" s="103"/>
      <c r="D105" s="104">
        <f t="shared" si="65"/>
        <v>0</v>
      </c>
      <c r="E105" s="104">
        <v>2</v>
      </c>
      <c r="F105" s="103">
        <v>3</v>
      </c>
      <c r="G105" s="104">
        <f t="shared" si="66"/>
        <v>5</v>
      </c>
      <c r="H105" s="105">
        <f t="shared" si="67"/>
        <v>2</v>
      </c>
      <c r="I105" s="105">
        <f t="shared" si="68"/>
        <v>3</v>
      </c>
      <c r="J105" s="105">
        <f t="shared" si="69"/>
        <v>5</v>
      </c>
    </row>
    <row r="106" spans="1:10" ht="20.100000000000001" hidden="1" customHeight="1" thickBot="1" x14ac:dyDescent="0.25">
      <c r="A106" s="100" t="s">
        <v>135</v>
      </c>
      <c r="B106" s="110"/>
      <c r="C106" s="110"/>
      <c r="D106" s="110">
        <f t="shared" si="65"/>
        <v>0</v>
      </c>
      <c r="E106" s="110">
        <v>0</v>
      </c>
      <c r="F106" s="110">
        <v>1</v>
      </c>
      <c r="G106" s="110">
        <f t="shared" si="66"/>
        <v>1</v>
      </c>
      <c r="H106" s="101">
        <f t="shared" si="67"/>
        <v>0</v>
      </c>
      <c r="I106" s="101">
        <f t="shared" si="68"/>
        <v>1</v>
      </c>
      <c r="J106" s="101">
        <f t="shared" si="69"/>
        <v>1</v>
      </c>
    </row>
    <row r="107" spans="1:10" ht="20.100000000000001" hidden="1" customHeight="1" thickBot="1" x14ac:dyDescent="0.25">
      <c r="A107" s="102" t="s">
        <v>293</v>
      </c>
      <c r="B107" s="103"/>
      <c r="C107" s="103"/>
      <c r="D107" s="104">
        <f t="shared" si="65"/>
        <v>0</v>
      </c>
      <c r="E107" s="104">
        <v>5</v>
      </c>
      <c r="F107" s="103">
        <v>5</v>
      </c>
      <c r="G107" s="104">
        <f t="shared" si="66"/>
        <v>10</v>
      </c>
      <c r="H107" s="105">
        <f t="shared" si="67"/>
        <v>5</v>
      </c>
      <c r="I107" s="105">
        <f t="shared" si="68"/>
        <v>5</v>
      </c>
      <c r="J107" s="105">
        <f t="shared" si="69"/>
        <v>10</v>
      </c>
    </row>
    <row r="108" spans="1:10" ht="20.100000000000001" hidden="1" customHeight="1" thickBot="1" x14ac:dyDescent="0.25">
      <c r="A108" s="106" t="s">
        <v>15</v>
      </c>
      <c r="B108" s="107">
        <f t="shared" ref="B108:J108" si="70">SUM(B102:B107)</f>
        <v>0</v>
      </c>
      <c r="C108" s="107">
        <f t="shared" si="70"/>
        <v>0</v>
      </c>
      <c r="D108" s="107">
        <f t="shared" si="70"/>
        <v>0</v>
      </c>
      <c r="E108" s="107">
        <f t="shared" si="70"/>
        <v>13</v>
      </c>
      <c r="F108" s="107">
        <f t="shared" si="70"/>
        <v>11</v>
      </c>
      <c r="G108" s="107">
        <f t="shared" si="70"/>
        <v>24</v>
      </c>
      <c r="H108" s="108">
        <f t="shared" si="70"/>
        <v>13</v>
      </c>
      <c r="I108" s="108">
        <f t="shared" si="70"/>
        <v>11</v>
      </c>
      <c r="J108" s="108">
        <f t="shared" si="70"/>
        <v>24</v>
      </c>
    </row>
    <row r="109" spans="1:10" ht="20.100000000000001" hidden="1" customHeight="1" x14ac:dyDescent="0.2">
      <c r="A109" s="253"/>
      <c r="B109" s="254"/>
      <c r="C109" s="254"/>
      <c r="D109" s="254"/>
      <c r="E109" s="254"/>
      <c r="F109" s="254"/>
      <c r="G109" s="254"/>
      <c r="H109" s="255"/>
      <c r="I109" s="255"/>
      <c r="J109" s="255"/>
    </row>
    <row r="110" spans="1:10" ht="20.100000000000001" hidden="1" customHeight="1" thickBot="1" x14ac:dyDescent="0.25">
      <c r="A110" s="256" t="s">
        <v>1158</v>
      </c>
    </row>
    <row r="111" spans="1:10" ht="20.100000000000001" hidden="1" customHeight="1" thickBot="1" x14ac:dyDescent="0.25">
      <c r="A111" s="100" t="s">
        <v>101</v>
      </c>
      <c r="B111" s="110"/>
      <c r="C111" s="110"/>
      <c r="D111" s="110">
        <f t="shared" ref="D111:D116" si="71">SUM(B111:C111)</f>
        <v>0</v>
      </c>
      <c r="E111" s="110"/>
      <c r="F111" s="110"/>
      <c r="G111" s="110">
        <f t="shared" ref="G111:G116" si="72">SUM(E111:F111)</f>
        <v>0</v>
      </c>
      <c r="H111" s="101">
        <f t="shared" ref="H111:H116" si="73">B111+E111</f>
        <v>0</v>
      </c>
      <c r="I111" s="101">
        <f t="shared" ref="I111:I116" si="74">C111+F111</f>
        <v>0</v>
      </c>
      <c r="J111" s="101">
        <f t="shared" ref="J111:J116" si="75">I111+H111</f>
        <v>0</v>
      </c>
    </row>
    <row r="112" spans="1:10" ht="20.100000000000001" hidden="1" customHeight="1" thickBot="1" x14ac:dyDescent="0.25">
      <c r="A112" s="102" t="s">
        <v>134</v>
      </c>
      <c r="B112" s="103"/>
      <c r="C112" s="103"/>
      <c r="D112" s="104">
        <f t="shared" si="71"/>
        <v>0</v>
      </c>
      <c r="E112" s="104"/>
      <c r="F112" s="103"/>
      <c r="G112" s="104">
        <f t="shared" si="72"/>
        <v>0</v>
      </c>
      <c r="H112" s="105">
        <f t="shared" si="73"/>
        <v>0</v>
      </c>
      <c r="I112" s="105">
        <f t="shared" si="74"/>
        <v>0</v>
      </c>
      <c r="J112" s="105">
        <f t="shared" si="75"/>
        <v>0</v>
      </c>
    </row>
    <row r="113" spans="1:10" ht="20.100000000000001" hidden="1" customHeight="1" thickBot="1" x14ac:dyDescent="0.25">
      <c r="A113" s="100" t="s">
        <v>102</v>
      </c>
      <c r="B113" s="110"/>
      <c r="C113" s="110"/>
      <c r="D113" s="110">
        <f t="shared" si="71"/>
        <v>0</v>
      </c>
      <c r="E113" s="110"/>
      <c r="F113" s="110"/>
      <c r="G113" s="110">
        <f t="shared" si="72"/>
        <v>0</v>
      </c>
      <c r="H113" s="101">
        <f t="shared" si="73"/>
        <v>0</v>
      </c>
      <c r="I113" s="101">
        <f t="shared" si="74"/>
        <v>0</v>
      </c>
      <c r="J113" s="101">
        <f t="shared" si="75"/>
        <v>0</v>
      </c>
    </row>
    <row r="114" spans="1:10" ht="20.100000000000001" hidden="1" customHeight="1" thickBot="1" x14ac:dyDescent="0.25">
      <c r="A114" s="102" t="s">
        <v>133</v>
      </c>
      <c r="B114" s="103"/>
      <c r="C114" s="103"/>
      <c r="D114" s="104">
        <f t="shared" si="71"/>
        <v>0</v>
      </c>
      <c r="E114" s="104"/>
      <c r="F114" s="103"/>
      <c r="G114" s="104">
        <f t="shared" si="72"/>
        <v>0</v>
      </c>
      <c r="H114" s="105">
        <f t="shared" si="73"/>
        <v>0</v>
      </c>
      <c r="I114" s="105">
        <f t="shared" si="74"/>
        <v>0</v>
      </c>
      <c r="J114" s="105">
        <f t="shared" si="75"/>
        <v>0</v>
      </c>
    </row>
    <row r="115" spans="1:10" ht="20.100000000000001" hidden="1" customHeight="1" thickBot="1" x14ac:dyDescent="0.25">
      <c r="A115" s="100" t="s">
        <v>135</v>
      </c>
      <c r="B115" s="110"/>
      <c r="C115" s="110"/>
      <c r="D115" s="110">
        <f t="shared" si="71"/>
        <v>0</v>
      </c>
      <c r="E115" s="110">
        <v>6</v>
      </c>
      <c r="F115" s="110">
        <v>12</v>
      </c>
      <c r="G115" s="110">
        <f t="shared" si="72"/>
        <v>18</v>
      </c>
      <c r="H115" s="101">
        <f t="shared" si="73"/>
        <v>6</v>
      </c>
      <c r="I115" s="101">
        <f t="shared" si="74"/>
        <v>12</v>
      </c>
      <c r="J115" s="101">
        <f t="shared" si="75"/>
        <v>18</v>
      </c>
    </row>
    <row r="116" spans="1:10" ht="20.100000000000001" hidden="1" customHeight="1" thickBot="1" x14ac:dyDescent="0.25">
      <c r="A116" s="102" t="s">
        <v>293</v>
      </c>
      <c r="B116" s="103"/>
      <c r="C116" s="103"/>
      <c r="D116" s="104">
        <f t="shared" si="71"/>
        <v>0</v>
      </c>
      <c r="E116" s="104"/>
      <c r="F116" s="103"/>
      <c r="G116" s="104">
        <f t="shared" si="72"/>
        <v>0</v>
      </c>
      <c r="H116" s="105">
        <f t="shared" si="73"/>
        <v>0</v>
      </c>
      <c r="I116" s="105">
        <f t="shared" si="74"/>
        <v>0</v>
      </c>
      <c r="J116" s="105">
        <f t="shared" si="75"/>
        <v>0</v>
      </c>
    </row>
    <row r="117" spans="1:10" ht="20.100000000000001" hidden="1" customHeight="1" thickBot="1" x14ac:dyDescent="0.25">
      <c r="A117" s="106" t="s">
        <v>15</v>
      </c>
      <c r="B117" s="107">
        <f t="shared" ref="B117:J117" si="76">SUM(B111:B116)</f>
        <v>0</v>
      </c>
      <c r="C117" s="107">
        <f t="shared" si="76"/>
        <v>0</v>
      </c>
      <c r="D117" s="107">
        <f t="shared" si="76"/>
        <v>0</v>
      </c>
      <c r="E117" s="107">
        <f t="shared" si="76"/>
        <v>6</v>
      </c>
      <c r="F117" s="107">
        <f t="shared" si="76"/>
        <v>12</v>
      </c>
      <c r="G117" s="107">
        <f t="shared" si="76"/>
        <v>18</v>
      </c>
      <c r="H117" s="108">
        <f t="shared" si="76"/>
        <v>6</v>
      </c>
      <c r="I117" s="108">
        <f t="shared" si="76"/>
        <v>12</v>
      </c>
      <c r="J117" s="108">
        <f t="shared" si="76"/>
        <v>18</v>
      </c>
    </row>
    <row r="118" spans="1:10" ht="20.100000000000001" hidden="1" customHeight="1" x14ac:dyDescent="0.2">
      <c r="A118" s="253"/>
      <c r="B118" s="254"/>
      <c r="C118" s="254"/>
      <c r="D118" s="254"/>
      <c r="E118" s="254"/>
      <c r="F118" s="254"/>
      <c r="G118" s="254"/>
      <c r="H118" s="255"/>
      <c r="I118" s="255"/>
      <c r="J118" s="255"/>
    </row>
    <row r="119" spans="1:10" ht="20.100000000000001" hidden="1" customHeight="1" thickBot="1" x14ac:dyDescent="0.25">
      <c r="A119" s="256" t="s">
        <v>1022</v>
      </c>
    </row>
    <row r="120" spans="1:10" ht="20.100000000000001" hidden="1" customHeight="1" thickBot="1" x14ac:dyDescent="0.25">
      <c r="A120" s="100" t="s">
        <v>101</v>
      </c>
      <c r="B120" s="110"/>
      <c r="C120" s="110"/>
      <c r="D120" s="110">
        <f t="shared" ref="D120:D125" si="77">SUM(B120:C120)</f>
        <v>0</v>
      </c>
      <c r="E120" s="110">
        <v>1</v>
      </c>
      <c r="F120" s="110">
        <v>0</v>
      </c>
      <c r="G120" s="110">
        <f t="shared" ref="G120:G125" si="78">SUM(E120:F120)</f>
        <v>1</v>
      </c>
      <c r="H120" s="101">
        <f t="shared" ref="H120:H125" si="79">B120+E120</f>
        <v>1</v>
      </c>
      <c r="I120" s="101">
        <f t="shared" ref="I120:I125" si="80">C120+F120</f>
        <v>0</v>
      </c>
      <c r="J120" s="101">
        <f t="shared" ref="J120:J125" si="81">I120+H120</f>
        <v>1</v>
      </c>
    </row>
    <row r="121" spans="1:10" ht="20.100000000000001" hidden="1" customHeight="1" thickBot="1" x14ac:dyDescent="0.25">
      <c r="A121" s="102" t="s">
        <v>134</v>
      </c>
      <c r="B121" s="103"/>
      <c r="C121" s="103"/>
      <c r="D121" s="104">
        <f t="shared" si="77"/>
        <v>0</v>
      </c>
      <c r="E121" s="104">
        <v>1</v>
      </c>
      <c r="F121" s="103">
        <v>1</v>
      </c>
      <c r="G121" s="104">
        <f t="shared" si="78"/>
        <v>2</v>
      </c>
      <c r="H121" s="105">
        <f t="shared" si="79"/>
        <v>1</v>
      </c>
      <c r="I121" s="105">
        <f t="shared" si="80"/>
        <v>1</v>
      </c>
      <c r="J121" s="105">
        <f t="shared" si="81"/>
        <v>2</v>
      </c>
    </row>
    <row r="122" spans="1:10" ht="20.100000000000001" hidden="1" customHeight="1" thickBot="1" x14ac:dyDescent="0.25">
      <c r="A122" s="100" t="s">
        <v>102</v>
      </c>
      <c r="B122" s="110">
        <v>2</v>
      </c>
      <c r="C122" s="110"/>
      <c r="D122" s="110">
        <f t="shared" si="77"/>
        <v>2</v>
      </c>
      <c r="E122" s="110">
        <v>7</v>
      </c>
      <c r="F122" s="110">
        <v>2</v>
      </c>
      <c r="G122" s="110">
        <f t="shared" si="78"/>
        <v>9</v>
      </c>
      <c r="H122" s="101">
        <f t="shared" si="79"/>
        <v>9</v>
      </c>
      <c r="I122" s="101">
        <f t="shared" si="80"/>
        <v>2</v>
      </c>
      <c r="J122" s="101">
        <f t="shared" si="81"/>
        <v>11</v>
      </c>
    </row>
    <row r="123" spans="1:10" ht="20.100000000000001" hidden="1" customHeight="1" thickBot="1" x14ac:dyDescent="0.25">
      <c r="A123" s="102" t="s">
        <v>133</v>
      </c>
      <c r="B123" s="103"/>
      <c r="C123" s="103"/>
      <c r="D123" s="104">
        <f t="shared" si="77"/>
        <v>0</v>
      </c>
      <c r="E123" s="104"/>
      <c r="F123" s="103"/>
      <c r="G123" s="104">
        <f t="shared" si="78"/>
        <v>0</v>
      </c>
      <c r="H123" s="105">
        <f t="shared" si="79"/>
        <v>0</v>
      </c>
      <c r="I123" s="105">
        <f t="shared" si="80"/>
        <v>0</v>
      </c>
      <c r="J123" s="105">
        <f t="shared" si="81"/>
        <v>0</v>
      </c>
    </row>
    <row r="124" spans="1:10" ht="20.100000000000001" hidden="1" customHeight="1" thickBot="1" x14ac:dyDescent="0.25">
      <c r="A124" s="100" t="s">
        <v>135</v>
      </c>
      <c r="B124" s="110"/>
      <c r="C124" s="110"/>
      <c r="D124" s="110">
        <f t="shared" si="77"/>
        <v>0</v>
      </c>
      <c r="E124" s="110"/>
      <c r="F124" s="110"/>
      <c r="G124" s="110">
        <f t="shared" si="78"/>
        <v>0</v>
      </c>
      <c r="H124" s="101">
        <f t="shared" si="79"/>
        <v>0</v>
      </c>
      <c r="I124" s="101">
        <f t="shared" si="80"/>
        <v>0</v>
      </c>
      <c r="J124" s="101">
        <f t="shared" si="81"/>
        <v>0</v>
      </c>
    </row>
    <row r="125" spans="1:10" ht="20.100000000000001" hidden="1" customHeight="1" thickBot="1" x14ac:dyDescent="0.25">
      <c r="A125" s="102" t="s">
        <v>293</v>
      </c>
      <c r="B125" s="103">
        <v>1</v>
      </c>
      <c r="C125" s="103"/>
      <c r="D125" s="104">
        <f t="shared" si="77"/>
        <v>1</v>
      </c>
      <c r="E125" s="104">
        <v>3</v>
      </c>
      <c r="F125" s="103">
        <v>5</v>
      </c>
      <c r="G125" s="104">
        <f t="shared" si="78"/>
        <v>8</v>
      </c>
      <c r="H125" s="105">
        <f t="shared" si="79"/>
        <v>4</v>
      </c>
      <c r="I125" s="105">
        <f t="shared" si="80"/>
        <v>5</v>
      </c>
      <c r="J125" s="105">
        <f t="shared" si="81"/>
        <v>9</v>
      </c>
    </row>
    <row r="126" spans="1:10" ht="20.100000000000001" hidden="1" customHeight="1" thickBot="1" x14ac:dyDescent="0.25">
      <c r="A126" s="106" t="s">
        <v>15</v>
      </c>
      <c r="B126" s="107">
        <f t="shared" ref="B126:J126" si="82">SUM(B120:B125)</f>
        <v>3</v>
      </c>
      <c r="C126" s="107">
        <f t="shared" si="82"/>
        <v>0</v>
      </c>
      <c r="D126" s="107">
        <f t="shared" si="82"/>
        <v>3</v>
      </c>
      <c r="E126" s="107">
        <f t="shared" si="82"/>
        <v>12</v>
      </c>
      <c r="F126" s="107">
        <f t="shared" si="82"/>
        <v>8</v>
      </c>
      <c r="G126" s="107">
        <f t="shared" si="82"/>
        <v>20</v>
      </c>
      <c r="H126" s="108">
        <f t="shared" si="82"/>
        <v>15</v>
      </c>
      <c r="I126" s="108">
        <f t="shared" si="82"/>
        <v>8</v>
      </c>
      <c r="J126" s="108">
        <f t="shared" si="82"/>
        <v>23</v>
      </c>
    </row>
    <row r="127" spans="1:10" ht="20.100000000000001" hidden="1" customHeight="1" thickBot="1" x14ac:dyDescent="0.3">
      <c r="A127" s="262" t="s">
        <v>809</v>
      </c>
    </row>
    <row r="128" spans="1:10" ht="20.100000000000001" hidden="1" customHeight="1" thickBot="1" x14ac:dyDescent="0.25">
      <c r="A128" s="100" t="s">
        <v>101</v>
      </c>
      <c r="B128" s="110">
        <f>SUM(B19+B27+B36+B45+B53+B61+B69+B78+B86+B94+B102+B111+B120)</f>
        <v>1</v>
      </c>
      <c r="C128" s="110">
        <f>SUM(C19+C27+C36+C45+C53+C61+C69+C78+C86+C94+C102+C111+C120)</f>
        <v>0</v>
      </c>
      <c r="D128" s="110">
        <f t="shared" ref="D128:D133" si="83">SUM(B128:C128)</f>
        <v>1</v>
      </c>
      <c r="E128" s="110">
        <f t="shared" ref="E128:F128" si="84">SUM(E19+E27+E36+E45+E53+E61+E69+E78+E86+E94+E102+E111+E120)</f>
        <v>69</v>
      </c>
      <c r="F128" s="110">
        <f t="shared" si="84"/>
        <v>4</v>
      </c>
      <c r="G128" s="110">
        <f t="shared" ref="G128:G133" si="85">SUM(E128:F128)</f>
        <v>73</v>
      </c>
      <c r="H128" s="101">
        <f t="shared" ref="H128:H133" si="86">B128+E128</f>
        <v>70</v>
      </c>
      <c r="I128" s="101">
        <f t="shared" ref="I128:I133" si="87">C128+F128</f>
        <v>4</v>
      </c>
      <c r="J128" s="101">
        <f t="shared" ref="J128:J133" si="88">I128+H128</f>
        <v>74</v>
      </c>
    </row>
    <row r="129" spans="1:10" ht="20.100000000000001" hidden="1" customHeight="1" thickBot="1" x14ac:dyDescent="0.25">
      <c r="A129" s="102" t="s">
        <v>134</v>
      </c>
      <c r="B129" s="110">
        <f t="shared" ref="B129:B133" si="89">SUM(B20+B28+B37+B46+B54+B62+B70+B79+B87+B95+B103+B112+B121)</f>
        <v>3</v>
      </c>
      <c r="C129" s="110">
        <f t="shared" ref="C129:C133" si="90">SUM(C20+C28+C37+C46+C54+C62+C70+C79+C87+C95+C103+C112+C121)</f>
        <v>2</v>
      </c>
      <c r="D129" s="104">
        <f t="shared" si="83"/>
        <v>5</v>
      </c>
      <c r="E129" s="110">
        <f t="shared" ref="E129:F129" si="91">SUM(E20+E28+E37+E46+E54+E62+E70+E79+E87+E95+E103+E112+E121)</f>
        <v>71</v>
      </c>
      <c r="F129" s="110">
        <f t="shared" si="91"/>
        <v>18</v>
      </c>
      <c r="G129" s="104">
        <f t="shared" si="85"/>
        <v>89</v>
      </c>
      <c r="H129" s="105">
        <f t="shared" si="86"/>
        <v>74</v>
      </c>
      <c r="I129" s="105">
        <f t="shared" si="87"/>
        <v>20</v>
      </c>
      <c r="J129" s="105">
        <f t="shared" si="88"/>
        <v>94</v>
      </c>
    </row>
    <row r="130" spans="1:10" ht="20.100000000000001" hidden="1" customHeight="1" thickBot="1" x14ac:dyDescent="0.25">
      <c r="A130" s="100" t="s">
        <v>102</v>
      </c>
      <c r="B130" s="110">
        <f t="shared" si="89"/>
        <v>3</v>
      </c>
      <c r="C130" s="110">
        <f t="shared" si="90"/>
        <v>0</v>
      </c>
      <c r="D130" s="110">
        <f t="shared" si="83"/>
        <v>3</v>
      </c>
      <c r="E130" s="110">
        <f t="shared" ref="E130:F130" si="92">SUM(E21+E29+E38+E47+E55+E63+E71+E80+E88+E96+E104+E113+E122)</f>
        <v>79</v>
      </c>
      <c r="F130" s="110">
        <f t="shared" si="92"/>
        <v>50</v>
      </c>
      <c r="G130" s="110">
        <f t="shared" si="85"/>
        <v>129</v>
      </c>
      <c r="H130" s="101">
        <f t="shared" si="86"/>
        <v>82</v>
      </c>
      <c r="I130" s="101">
        <f t="shared" si="87"/>
        <v>50</v>
      </c>
      <c r="J130" s="101">
        <f t="shared" si="88"/>
        <v>132</v>
      </c>
    </row>
    <row r="131" spans="1:10" ht="20.100000000000001" hidden="1" customHeight="1" thickBot="1" x14ac:dyDescent="0.25">
      <c r="A131" s="102" t="s">
        <v>133</v>
      </c>
      <c r="B131" s="110">
        <f t="shared" si="89"/>
        <v>1</v>
      </c>
      <c r="C131" s="110">
        <f t="shared" si="90"/>
        <v>3</v>
      </c>
      <c r="D131" s="104">
        <f t="shared" si="83"/>
        <v>4</v>
      </c>
      <c r="E131" s="110">
        <f t="shared" ref="E131:F131" si="93">SUM(E22+E30+E39+E48+E56+E64+E72+E81+E89+E97+E105+E114+E123)</f>
        <v>25</v>
      </c>
      <c r="F131" s="110">
        <f t="shared" si="93"/>
        <v>51</v>
      </c>
      <c r="G131" s="104">
        <f t="shared" si="85"/>
        <v>76</v>
      </c>
      <c r="H131" s="105">
        <f t="shared" si="86"/>
        <v>26</v>
      </c>
      <c r="I131" s="105">
        <f t="shared" si="87"/>
        <v>54</v>
      </c>
      <c r="J131" s="105">
        <f t="shared" si="88"/>
        <v>80</v>
      </c>
    </row>
    <row r="132" spans="1:10" ht="20.100000000000001" hidden="1" customHeight="1" thickBot="1" x14ac:dyDescent="0.25">
      <c r="A132" s="100" t="s">
        <v>135</v>
      </c>
      <c r="B132" s="110">
        <f t="shared" si="89"/>
        <v>2</v>
      </c>
      <c r="C132" s="110">
        <f t="shared" si="90"/>
        <v>2</v>
      </c>
      <c r="D132" s="110">
        <f t="shared" si="83"/>
        <v>4</v>
      </c>
      <c r="E132" s="110">
        <f t="shared" ref="E132:F132" si="94">SUM(E23+E31+E40+E49+E57+E65+E73+E82+E90+E98+E106+E115+E124)</f>
        <v>7</v>
      </c>
      <c r="F132" s="110">
        <f t="shared" si="94"/>
        <v>19</v>
      </c>
      <c r="G132" s="110">
        <f t="shared" si="85"/>
        <v>26</v>
      </c>
      <c r="H132" s="101">
        <f t="shared" si="86"/>
        <v>9</v>
      </c>
      <c r="I132" s="101">
        <f t="shared" si="87"/>
        <v>21</v>
      </c>
      <c r="J132" s="101">
        <f t="shared" si="88"/>
        <v>30</v>
      </c>
    </row>
    <row r="133" spans="1:10" ht="20.100000000000001" hidden="1" customHeight="1" thickBot="1" x14ac:dyDescent="0.25">
      <c r="A133" s="102" t="s">
        <v>293</v>
      </c>
      <c r="B133" s="110">
        <f t="shared" si="89"/>
        <v>4</v>
      </c>
      <c r="C133" s="110">
        <f t="shared" si="90"/>
        <v>16</v>
      </c>
      <c r="D133" s="104">
        <f t="shared" si="83"/>
        <v>20</v>
      </c>
      <c r="E133" s="110">
        <f t="shared" ref="E133:F133" si="95">SUM(E24+E32+E41+E50+E58+E66+E74+E83+E91+E99+E107+E116+E125)</f>
        <v>94</v>
      </c>
      <c r="F133" s="110">
        <f t="shared" si="95"/>
        <v>122</v>
      </c>
      <c r="G133" s="104">
        <f t="shared" si="85"/>
        <v>216</v>
      </c>
      <c r="H133" s="105">
        <f t="shared" si="86"/>
        <v>98</v>
      </c>
      <c r="I133" s="105">
        <f t="shared" si="87"/>
        <v>138</v>
      </c>
      <c r="J133" s="105">
        <f t="shared" si="88"/>
        <v>236</v>
      </c>
    </row>
    <row r="134" spans="1:10" ht="20.100000000000001" hidden="1" customHeight="1" thickBot="1" x14ac:dyDescent="0.25">
      <c r="A134" s="106" t="s">
        <v>15</v>
      </c>
      <c r="B134" s="107">
        <f t="shared" ref="B134:J134" si="96">SUM(B128:B133)</f>
        <v>14</v>
      </c>
      <c r="C134" s="107">
        <f t="shared" si="96"/>
        <v>23</v>
      </c>
      <c r="D134" s="107">
        <f t="shared" si="96"/>
        <v>37</v>
      </c>
      <c r="E134" s="107">
        <f t="shared" si="96"/>
        <v>345</v>
      </c>
      <c r="F134" s="107">
        <f t="shared" si="96"/>
        <v>264</v>
      </c>
      <c r="G134" s="107">
        <f t="shared" si="96"/>
        <v>609</v>
      </c>
      <c r="H134" s="108">
        <f t="shared" si="96"/>
        <v>359</v>
      </c>
      <c r="I134" s="108">
        <f t="shared" si="96"/>
        <v>287</v>
      </c>
      <c r="J134" s="108">
        <f t="shared" si="96"/>
        <v>646</v>
      </c>
    </row>
    <row r="135" spans="1:10" ht="20.100000000000001" hidden="1" customHeight="1" x14ac:dyDescent="0.2"/>
    <row r="136" spans="1:10" ht="20.100000000000001" hidden="1" customHeight="1" thickBot="1" x14ac:dyDescent="0.3">
      <c r="A136" s="109" t="s">
        <v>300</v>
      </c>
      <c r="B136"/>
      <c r="C136"/>
      <c r="D136"/>
      <c r="E136"/>
      <c r="F136"/>
      <c r="G136"/>
      <c r="H136"/>
      <c r="I136"/>
      <c r="J136"/>
    </row>
    <row r="137" spans="1:10" ht="20.100000000000001" hidden="1" customHeight="1" thickBot="1" x14ac:dyDescent="0.25">
      <c r="A137" s="100" t="s">
        <v>101</v>
      </c>
      <c r="B137" s="110">
        <v>0</v>
      </c>
      <c r="C137" s="110">
        <v>0</v>
      </c>
      <c r="D137" s="110">
        <f t="shared" ref="D137:D142" si="97">SUM(B137:C137)</f>
        <v>0</v>
      </c>
      <c r="E137" s="110">
        <v>81</v>
      </c>
      <c r="F137" s="110">
        <v>13</v>
      </c>
      <c r="G137" s="110">
        <f t="shared" ref="G137:G142" si="98">SUM(E137:F137)</f>
        <v>94</v>
      </c>
      <c r="H137" s="101">
        <f t="shared" ref="H137:H142" si="99">B137+E137</f>
        <v>81</v>
      </c>
      <c r="I137" s="101">
        <f t="shared" ref="I137:I142" si="100">C137+F137</f>
        <v>13</v>
      </c>
      <c r="J137" s="101">
        <f t="shared" ref="J137:J142" si="101">I137+H137</f>
        <v>94</v>
      </c>
    </row>
    <row r="138" spans="1:10" ht="20.100000000000001" hidden="1" customHeight="1" thickBot="1" x14ac:dyDescent="0.25">
      <c r="A138" s="102" t="s">
        <v>134</v>
      </c>
      <c r="B138" s="103">
        <v>1</v>
      </c>
      <c r="C138" s="103">
        <v>0</v>
      </c>
      <c r="D138" s="104">
        <f t="shared" si="97"/>
        <v>1</v>
      </c>
      <c r="E138" s="104">
        <v>75</v>
      </c>
      <c r="F138" s="103">
        <v>36</v>
      </c>
      <c r="G138" s="104">
        <f t="shared" si="98"/>
        <v>111</v>
      </c>
      <c r="H138" s="105">
        <f t="shared" si="99"/>
        <v>76</v>
      </c>
      <c r="I138" s="105">
        <f t="shared" si="100"/>
        <v>36</v>
      </c>
      <c r="J138" s="105">
        <f t="shared" si="101"/>
        <v>112</v>
      </c>
    </row>
    <row r="139" spans="1:10" ht="20.100000000000001" hidden="1" customHeight="1" thickBot="1" x14ac:dyDescent="0.25">
      <c r="A139" s="100" t="s">
        <v>102</v>
      </c>
      <c r="B139" s="110">
        <v>0</v>
      </c>
      <c r="C139" s="110">
        <v>3</v>
      </c>
      <c r="D139" s="110">
        <f t="shared" si="97"/>
        <v>3</v>
      </c>
      <c r="E139" s="110">
        <v>60</v>
      </c>
      <c r="F139" s="110">
        <v>63</v>
      </c>
      <c r="G139" s="110">
        <f t="shared" si="98"/>
        <v>123</v>
      </c>
      <c r="H139" s="101">
        <f t="shared" si="99"/>
        <v>60</v>
      </c>
      <c r="I139" s="101">
        <f t="shared" si="100"/>
        <v>66</v>
      </c>
      <c r="J139" s="101">
        <f t="shared" si="101"/>
        <v>126</v>
      </c>
    </row>
    <row r="140" spans="1:10" ht="20.100000000000001" hidden="1" customHeight="1" thickBot="1" x14ac:dyDescent="0.25">
      <c r="A140" s="102" t="s">
        <v>133</v>
      </c>
      <c r="B140" s="103">
        <v>0</v>
      </c>
      <c r="C140" s="103">
        <v>0</v>
      </c>
      <c r="D140" s="104">
        <f t="shared" si="97"/>
        <v>0</v>
      </c>
      <c r="E140" s="104">
        <v>2</v>
      </c>
      <c r="F140" s="103">
        <v>5</v>
      </c>
      <c r="G140" s="104">
        <f t="shared" si="98"/>
        <v>7</v>
      </c>
      <c r="H140" s="105">
        <f t="shared" si="99"/>
        <v>2</v>
      </c>
      <c r="I140" s="105">
        <f t="shared" si="100"/>
        <v>5</v>
      </c>
      <c r="J140" s="105">
        <f t="shared" si="101"/>
        <v>7</v>
      </c>
    </row>
    <row r="141" spans="1:10" ht="20.100000000000001" hidden="1" customHeight="1" thickBot="1" x14ac:dyDescent="0.25">
      <c r="A141" s="100" t="s">
        <v>135</v>
      </c>
      <c r="B141" s="110">
        <v>0</v>
      </c>
      <c r="C141" s="110">
        <v>2</v>
      </c>
      <c r="D141" s="110">
        <f t="shared" si="97"/>
        <v>2</v>
      </c>
      <c r="E141" s="110">
        <v>13</v>
      </c>
      <c r="F141" s="110">
        <v>9</v>
      </c>
      <c r="G141" s="110">
        <f t="shared" si="98"/>
        <v>22</v>
      </c>
      <c r="H141" s="101">
        <f t="shared" si="99"/>
        <v>13</v>
      </c>
      <c r="I141" s="101">
        <f t="shared" si="100"/>
        <v>11</v>
      </c>
      <c r="J141" s="101">
        <f t="shared" si="101"/>
        <v>24</v>
      </c>
    </row>
    <row r="142" spans="1:10" ht="20.100000000000001" hidden="1" customHeight="1" thickBot="1" x14ac:dyDescent="0.25">
      <c r="A142" s="102" t="s">
        <v>293</v>
      </c>
      <c r="B142" s="103">
        <v>1</v>
      </c>
      <c r="C142" s="103">
        <v>4</v>
      </c>
      <c r="D142" s="104">
        <f t="shared" si="97"/>
        <v>5</v>
      </c>
      <c r="E142" s="104">
        <v>194</v>
      </c>
      <c r="F142" s="103">
        <v>277</v>
      </c>
      <c r="G142" s="104">
        <f t="shared" si="98"/>
        <v>471</v>
      </c>
      <c r="H142" s="105">
        <f t="shared" si="99"/>
        <v>195</v>
      </c>
      <c r="I142" s="105">
        <f t="shared" si="100"/>
        <v>281</v>
      </c>
      <c r="J142" s="105">
        <f t="shared" si="101"/>
        <v>476</v>
      </c>
    </row>
    <row r="143" spans="1:10" ht="20.100000000000001" hidden="1" customHeight="1" thickBot="1" x14ac:dyDescent="0.25">
      <c r="A143" s="106" t="s">
        <v>15</v>
      </c>
      <c r="B143" s="107">
        <f t="shared" ref="B143:J143" si="102">SUM(B137:B142)</f>
        <v>2</v>
      </c>
      <c r="C143" s="107">
        <f t="shared" si="102"/>
        <v>9</v>
      </c>
      <c r="D143" s="107">
        <f t="shared" si="102"/>
        <v>11</v>
      </c>
      <c r="E143" s="107">
        <f t="shared" si="102"/>
        <v>425</v>
      </c>
      <c r="F143" s="107">
        <f t="shared" si="102"/>
        <v>403</v>
      </c>
      <c r="G143" s="107">
        <f t="shared" si="102"/>
        <v>828</v>
      </c>
      <c r="H143" s="108">
        <f t="shared" si="102"/>
        <v>427</v>
      </c>
      <c r="I143" s="108">
        <f t="shared" si="102"/>
        <v>412</v>
      </c>
      <c r="J143" s="108">
        <f t="shared" si="102"/>
        <v>839</v>
      </c>
    </row>
    <row r="144" spans="1:10" ht="20.100000000000001" hidden="1" customHeight="1" x14ac:dyDescent="0.2"/>
    <row r="145" spans="1:10" ht="20.100000000000001" hidden="1" customHeight="1" thickBot="1" x14ac:dyDescent="0.3">
      <c r="A145" s="214" t="s">
        <v>218</v>
      </c>
      <c r="B145"/>
      <c r="C145"/>
      <c r="D145"/>
      <c r="E145"/>
      <c r="F145"/>
      <c r="G145"/>
      <c r="H145"/>
      <c r="I145"/>
      <c r="J145"/>
    </row>
    <row r="146" spans="1:10" ht="20.100000000000001" hidden="1" customHeight="1" thickBot="1" x14ac:dyDescent="0.25">
      <c r="A146" s="100" t="s">
        <v>101</v>
      </c>
      <c r="B146" s="110"/>
      <c r="C146" s="110"/>
      <c r="D146" s="110">
        <f t="shared" ref="D146:D151" si="103">SUM(B146:C146)</f>
        <v>0</v>
      </c>
      <c r="E146" s="110"/>
      <c r="F146" s="110"/>
      <c r="G146" s="110">
        <f t="shared" ref="G146:G151" si="104">SUM(E146:F146)</f>
        <v>0</v>
      </c>
      <c r="H146" s="101">
        <f t="shared" ref="H146:H151" si="105">B146+E146</f>
        <v>0</v>
      </c>
      <c r="I146" s="101">
        <f t="shared" ref="I146:I151" si="106">C146+F146</f>
        <v>0</v>
      </c>
      <c r="J146" s="101">
        <f t="shared" ref="J146:J151" si="107">I146+H146</f>
        <v>0</v>
      </c>
    </row>
    <row r="147" spans="1:10" ht="20.100000000000001" hidden="1" customHeight="1" thickBot="1" x14ac:dyDescent="0.25">
      <c r="A147" s="102" t="s">
        <v>134</v>
      </c>
      <c r="B147" s="103"/>
      <c r="C147" s="103"/>
      <c r="D147" s="104">
        <f t="shared" si="103"/>
        <v>0</v>
      </c>
      <c r="E147" s="104"/>
      <c r="F147" s="103"/>
      <c r="G147" s="104">
        <f t="shared" si="104"/>
        <v>0</v>
      </c>
      <c r="H147" s="105">
        <f t="shared" si="105"/>
        <v>0</v>
      </c>
      <c r="I147" s="105">
        <f t="shared" si="106"/>
        <v>0</v>
      </c>
      <c r="J147" s="105">
        <f t="shared" si="107"/>
        <v>0</v>
      </c>
    </row>
    <row r="148" spans="1:10" ht="20.100000000000001" hidden="1" customHeight="1" thickBot="1" x14ac:dyDescent="0.25">
      <c r="A148" s="100" t="s">
        <v>102</v>
      </c>
      <c r="B148" s="110"/>
      <c r="C148" s="110"/>
      <c r="D148" s="110">
        <f t="shared" si="103"/>
        <v>0</v>
      </c>
      <c r="E148" s="110"/>
      <c r="F148" s="110"/>
      <c r="G148" s="110">
        <f t="shared" si="104"/>
        <v>0</v>
      </c>
      <c r="H148" s="101">
        <f t="shared" si="105"/>
        <v>0</v>
      </c>
      <c r="I148" s="101">
        <f t="shared" si="106"/>
        <v>0</v>
      </c>
      <c r="J148" s="101">
        <f t="shared" si="107"/>
        <v>0</v>
      </c>
    </row>
    <row r="149" spans="1:10" ht="20.100000000000001" hidden="1" customHeight="1" thickBot="1" x14ac:dyDescent="0.25">
      <c r="A149" s="102" t="s">
        <v>133</v>
      </c>
      <c r="B149" s="103"/>
      <c r="C149" s="103"/>
      <c r="D149" s="104">
        <f t="shared" si="103"/>
        <v>0</v>
      </c>
      <c r="E149" s="104">
        <v>11</v>
      </c>
      <c r="F149" s="103">
        <v>14</v>
      </c>
      <c r="G149" s="104">
        <f t="shared" si="104"/>
        <v>25</v>
      </c>
      <c r="H149" s="105">
        <f t="shared" si="105"/>
        <v>11</v>
      </c>
      <c r="I149" s="105">
        <f t="shared" si="106"/>
        <v>14</v>
      </c>
      <c r="J149" s="105">
        <f t="shared" si="107"/>
        <v>25</v>
      </c>
    </row>
    <row r="150" spans="1:10" ht="20.100000000000001" hidden="1" customHeight="1" thickBot="1" x14ac:dyDescent="0.25">
      <c r="A150" s="100" t="s">
        <v>135</v>
      </c>
      <c r="B150" s="110"/>
      <c r="C150" s="110"/>
      <c r="D150" s="110">
        <f t="shared" si="103"/>
        <v>0</v>
      </c>
      <c r="E150" s="110"/>
      <c r="F150" s="110"/>
      <c r="G150" s="110">
        <f t="shared" si="104"/>
        <v>0</v>
      </c>
      <c r="H150" s="101">
        <f t="shared" si="105"/>
        <v>0</v>
      </c>
      <c r="I150" s="101">
        <f t="shared" si="106"/>
        <v>0</v>
      </c>
      <c r="J150" s="101">
        <f t="shared" si="107"/>
        <v>0</v>
      </c>
    </row>
    <row r="151" spans="1:10" ht="20.100000000000001" hidden="1" customHeight="1" thickBot="1" x14ac:dyDescent="0.25">
      <c r="A151" s="102" t="s">
        <v>293</v>
      </c>
      <c r="B151" s="103"/>
      <c r="C151" s="103"/>
      <c r="D151" s="104">
        <f t="shared" si="103"/>
        <v>0</v>
      </c>
      <c r="E151" s="104"/>
      <c r="F151" s="103"/>
      <c r="G151" s="104">
        <f t="shared" si="104"/>
        <v>0</v>
      </c>
      <c r="H151" s="105">
        <f t="shared" si="105"/>
        <v>0</v>
      </c>
      <c r="I151" s="105">
        <f t="shared" si="106"/>
        <v>0</v>
      </c>
      <c r="J151" s="105">
        <f t="shared" si="107"/>
        <v>0</v>
      </c>
    </row>
    <row r="152" spans="1:10" ht="20.100000000000001" hidden="1" customHeight="1" thickBot="1" x14ac:dyDescent="0.25">
      <c r="A152" s="106" t="s">
        <v>15</v>
      </c>
      <c r="B152" s="107">
        <f t="shared" ref="B152:J152" si="108">SUM(B146:B151)</f>
        <v>0</v>
      </c>
      <c r="C152" s="107">
        <f t="shared" si="108"/>
        <v>0</v>
      </c>
      <c r="D152" s="107">
        <f t="shared" si="108"/>
        <v>0</v>
      </c>
      <c r="E152" s="107">
        <f t="shared" si="108"/>
        <v>11</v>
      </c>
      <c r="F152" s="107">
        <f t="shared" si="108"/>
        <v>14</v>
      </c>
      <c r="G152" s="107">
        <f t="shared" si="108"/>
        <v>25</v>
      </c>
      <c r="H152" s="108">
        <f t="shared" si="108"/>
        <v>11</v>
      </c>
      <c r="I152" s="108">
        <f t="shared" si="108"/>
        <v>14</v>
      </c>
      <c r="J152" s="108">
        <f t="shared" si="108"/>
        <v>25</v>
      </c>
    </row>
    <row r="153" spans="1:10" ht="20.100000000000001" hidden="1" customHeight="1" x14ac:dyDescent="0.2"/>
    <row r="154" spans="1:10" ht="20.100000000000001" hidden="1" customHeight="1" x14ac:dyDescent="0.2"/>
    <row r="155" spans="1:10" ht="20.100000000000001" hidden="1" customHeight="1" thickBot="1" x14ac:dyDescent="0.3">
      <c r="A155" s="109" t="s">
        <v>15</v>
      </c>
      <c r="B155"/>
      <c r="C155"/>
      <c r="D155"/>
      <c r="E155"/>
      <c r="F155"/>
      <c r="G155"/>
      <c r="H155"/>
      <c r="I155"/>
      <c r="J155"/>
    </row>
    <row r="156" spans="1:10" ht="20.100000000000001" hidden="1" customHeight="1" thickBot="1" x14ac:dyDescent="0.25">
      <c r="A156" s="100" t="s">
        <v>101</v>
      </c>
      <c r="B156" s="110">
        <f>SUM(B128+B137+B146)</f>
        <v>1</v>
      </c>
      <c r="C156" s="110">
        <f>SUM(C128+C137+C146)</f>
        <v>0</v>
      </c>
      <c r="D156" s="110">
        <f t="shared" ref="D156:D161" si="109">SUM(B156:C156)</f>
        <v>1</v>
      </c>
      <c r="E156" s="110">
        <f>SUM(E128+E137+E146)</f>
        <v>150</v>
      </c>
      <c r="F156" s="110">
        <f>SUM(F128+F137+F146)</f>
        <v>17</v>
      </c>
      <c r="G156" s="110">
        <f t="shared" ref="G156:G161" si="110">SUM(E156:F156)</f>
        <v>167</v>
      </c>
      <c r="H156" s="101">
        <f t="shared" ref="H156:H161" si="111">B156+E156</f>
        <v>151</v>
      </c>
      <c r="I156" s="101">
        <f t="shared" ref="I156:I161" si="112">C156+F156</f>
        <v>17</v>
      </c>
      <c r="J156" s="101">
        <f t="shared" ref="J156:J161" si="113">I156+H156</f>
        <v>168</v>
      </c>
    </row>
    <row r="157" spans="1:10" ht="20.100000000000001" hidden="1" customHeight="1" thickBot="1" x14ac:dyDescent="0.25">
      <c r="A157" s="102" t="s">
        <v>134</v>
      </c>
      <c r="B157" s="110">
        <f t="shared" ref="B157:C161" si="114">SUM(B129+B138+B147)</f>
        <v>4</v>
      </c>
      <c r="C157" s="110">
        <f t="shared" si="114"/>
        <v>2</v>
      </c>
      <c r="D157" s="104">
        <f t="shared" si="109"/>
        <v>6</v>
      </c>
      <c r="E157" s="110">
        <f t="shared" ref="E157:F157" si="115">SUM(E129+E138+E147)</f>
        <v>146</v>
      </c>
      <c r="F157" s="110">
        <f t="shared" si="115"/>
        <v>54</v>
      </c>
      <c r="G157" s="104">
        <f t="shared" si="110"/>
        <v>200</v>
      </c>
      <c r="H157" s="101">
        <f t="shared" si="111"/>
        <v>150</v>
      </c>
      <c r="I157" s="101">
        <f t="shared" si="112"/>
        <v>56</v>
      </c>
      <c r="J157" s="101">
        <f t="shared" si="113"/>
        <v>206</v>
      </c>
    </row>
    <row r="158" spans="1:10" ht="20.100000000000001" hidden="1" customHeight="1" thickBot="1" x14ac:dyDescent="0.25">
      <c r="A158" s="100" t="s">
        <v>102</v>
      </c>
      <c r="B158" s="110">
        <f t="shared" si="114"/>
        <v>3</v>
      </c>
      <c r="C158" s="110">
        <f t="shared" si="114"/>
        <v>3</v>
      </c>
      <c r="D158" s="110">
        <f t="shared" si="109"/>
        <v>6</v>
      </c>
      <c r="E158" s="110">
        <f t="shared" ref="E158:F158" si="116">SUM(E130+E139+E148)</f>
        <v>139</v>
      </c>
      <c r="F158" s="110">
        <f t="shared" si="116"/>
        <v>113</v>
      </c>
      <c r="G158" s="110">
        <f t="shared" si="110"/>
        <v>252</v>
      </c>
      <c r="H158" s="101">
        <f t="shared" si="111"/>
        <v>142</v>
      </c>
      <c r="I158" s="101">
        <f t="shared" si="112"/>
        <v>116</v>
      </c>
      <c r="J158" s="101">
        <f t="shared" si="113"/>
        <v>258</v>
      </c>
    </row>
    <row r="159" spans="1:10" ht="20.100000000000001" hidden="1" customHeight="1" thickBot="1" x14ac:dyDescent="0.25">
      <c r="A159" s="102" t="s">
        <v>133</v>
      </c>
      <c r="B159" s="110">
        <f t="shared" si="114"/>
        <v>1</v>
      </c>
      <c r="C159" s="110">
        <f t="shared" si="114"/>
        <v>3</v>
      </c>
      <c r="D159" s="104">
        <f t="shared" si="109"/>
        <v>4</v>
      </c>
      <c r="E159" s="110">
        <f t="shared" ref="E159:F159" si="117">SUM(E131+E140+E149)</f>
        <v>38</v>
      </c>
      <c r="F159" s="110">
        <f t="shared" si="117"/>
        <v>70</v>
      </c>
      <c r="G159" s="104">
        <f t="shared" si="110"/>
        <v>108</v>
      </c>
      <c r="H159" s="101">
        <f t="shared" si="111"/>
        <v>39</v>
      </c>
      <c r="I159" s="101">
        <f t="shared" si="112"/>
        <v>73</v>
      </c>
      <c r="J159" s="101">
        <f t="shared" si="113"/>
        <v>112</v>
      </c>
    </row>
    <row r="160" spans="1:10" ht="20.100000000000001" hidden="1" customHeight="1" thickBot="1" x14ac:dyDescent="0.25">
      <c r="A160" s="100" t="s">
        <v>135</v>
      </c>
      <c r="B160" s="110">
        <f t="shared" si="114"/>
        <v>2</v>
      </c>
      <c r="C160" s="110">
        <f t="shared" si="114"/>
        <v>4</v>
      </c>
      <c r="D160" s="110">
        <f t="shared" si="109"/>
        <v>6</v>
      </c>
      <c r="E160" s="110">
        <f t="shared" ref="E160:F160" si="118">SUM(E132+E141+E150)</f>
        <v>20</v>
      </c>
      <c r="F160" s="110">
        <f t="shared" si="118"/>
        <v>28</v>
      </c>
      <c r="G160" s="110">
        <f t="shared" si="110"/>
        <v>48</v>
      </c>
      <c r="H160" s="101">
        <f t="shared" si="111"/>
        <v>22</v>
      </c>
      <c r="I160" s="101">
        <f t="shared" si="112"/>
        <v>32</v>
      </c>
      <c r="J160" s="101">
        <f t="shared" si="113"/>
        <v>54</v>
      </c>
    </row>
    <row r="161" spans="1:10" ht="20.100000000000001" hidden="1" customHeight="1" thickBot="1" x14ac:dyDescent="0.25">
      <c r="A161" s="102" t="s">
        <v>293</v>
      </c>
      <c r="B161" s="110">
        <f t="shared" si="114"/>
        <v>5</v>
      </c>
      <c r="C161" s="110">
        <f t="shared" si="114"/>
        <v>20</v>
      </c>
      <c r="D161" s="104">
        <f t="shared" si="109"/>
        <v>25</v>
      </c>
      <c r="E161" s="110">
        <f t="shared" ref="E161:F161" si="119">SUM(E133+E142+E151)</f>
        <v>288</v>
      </c>
      <c r="F161" s="110">
        <f t="shared" si="119"/>
        <v>399</v>
      </c>
      <c r="G161" s="104">
        <f t="shared" si="110"/>
        <v>687</v>
      </c>
      <c r="H161" s="101">
        <f t="shared" si="111"/>
        <v>293</v>
      </c>
      <c r="I161" s="101">
        <f t="shared" si="112"/>
        <v>419</v>
      </c>
      <c r="J161" s="101">
        <f t="shared" si="113"/>
        <v>712</v>
      </c>
    </row>
    <row r="162" spans="1:10" ht="20.100000000000001" hidden="1" customHeight="1" thickBot="1" x14ac:dyDescent="0.25">
      <c r="A162" s="106" t="s">
        <v>15</v>
      </c>
      <c r="B162" s="107">
        <f t="shared" ref="B162:J162" si="120">SUM(B156:B161)</f>
        <v>16</v>
      </c>
      <c r="C162" s="107">
        <f t="shared" si="120"/>
        <v>32</v>
      </c>
      <c r="D162" s="107">
        <f t="shared" si="120"/>
        <v>48</v>
      </c>
      <c r="E162" s="107">
        <f t="shared" si="120"/>
        <v>781</v>
      </c>
      <c r="F162" s="107">
        <f t="shared" si="120"/>
        <v>681</v>
      </c>
      <c r="G162" s="107">
        <f t="shared" si="120"/>
        <v>1462</v>
      </c>
      <c r="H162" s="108">
        <f t="shared" si="120"/>
        <v>797</v>
      </c>
      <c r="I162" s="108">
        <f t="shared" si="120"/>
        <v>713</v>
      </c>
      <c r="J162" s="108">
        <f t="shared" si="120"/>
        <v>1510</v>
      </c>
    </row>
    <row r="163" spans="1:10" ht="20.100000000000001" hidden="1" customHeight="1" x14ac:dyDescent="0.2"/>
    <row r="164" spans="1:10" ht="20.100000000000001" hidden="1" customHeight="1" x14ac:dyDescent="0.2"/>
    <row r="165" spans="1:10" ht="20.100000000000001" hidden="1" customHeight="1" x14ac:dyDescent="0.2"/>
    <row r="166" spans="1:10" ht="20.100000000000001" hidden="1" customHeight="1" x14ac:dyDescent="0.2"/>
    <row r="167" spans="1:10" ht="20.100000000000001" hidden="1" customHeight="1" thickBot="1" x14ac:dyDescent="0.3">
      <c r="A167" s="257" t="s">
        <v>217</v>
      </c>
    </row>
    <row r="168" spans="1:10" ht="20.100000000000001" hidden="1" customHeight="1" thickBot="1" x14ac:dyDescent="0.25">
      <c r="A168" s="100" t="s">
        <v>101</v>
      </c>
      <c r="B168" s="110"/>
      <c r="C168" s="110"/>
      <c r="D168" s="110">
        <f t="shared" ref="D168:D173" si="121">SUM(B168:C168)</f>
        <v>0</v>
      </c>
      <c r="E168" s="110">
        <v>10</v>
      </c>
      <c r="F168" s="110">
        <v>4</v>
      </c>
      <c r="G168" s="110">
        <f t="shared" ref="G168:G173" si="122">SUM(E168:F168)</f>
        <v>14</v>
      </c>
      <c r="H168" s="101">
        <f t="shared" ref="H168:H173" si="123">B168+E168</f>
        <v>10</v>
      </c>
      <c r="I168" s="101">
        <f t="shared" ref="I168:I173" si="124">C168+F168</f>
        <v>4</v>
      </c>
      <c r="J168" s="101">
        <f t="shared" ref="J168:J173" si="125">I168+H168</f>
        <v>14</v>
      </c>
    </row>
    <row r="169" spans="1:10" ht="20.100000000000001" hidden="1" customHeight="1" thickBot="1" x14ac:dyDescent="0.25">
      <c r="A169" s="102" t="s">
        <v>134</v>
      </c>
      <c r="B169" s="103"/>
      <c r="C169" s="103"/>
      <c r="D169" s="104">
        <f t="shared" si="121"/>
        <v>0</v>
      </c>
      <c r="E169" s="104">
        <v>17</v>
      </c>
      <c r="F169" s="103">
        <v>9</v>
      </c>
      <c r="G169" s="104">
        <f t="shared" si="122"/>
        <v>26</v>
      </c>
      <c r="H169" s="105">
        <f t="shared" si="123"/>
        <v>17</v>
      </c>
      <c r="I169" s="105">
        <f t="shared" si="124"/>
        <v>9</v>
      </c>
      <c r="J169" s="105">
        <f t="shared" si="125"/>
        <v>26</v>
      </c>
    </row>
    <row r="170" spans="1:10" ht="20.100000000000001" hidden="1" customHeight="1" thickBot="1" x14ac:dyDescent="0.25">
      <c r="A170" s="100" t="s">
        <v>102</v>
      </c>
      <c r="B170" s="110"/>
      <c r="C170" s="110"/>
      <c r="D170" s="110">
        <f t="shared" si="121"/>
        <v>0</v>
      </c>
      <c r="E170" s="110">
        <v>9</v>
      </c>
      <c r="F170" s="110">
        <v>5</v>
      </c>
      <c r="G170" s="110">
        <f t="shared" si="122"/>
        <v>14</v>
      </c>
      <c r="H170" s="101">
        <f t="shared" si="123"/>
        <v>9</v>
      </c>
      <c r="I170" s="101">
        <f t="shared" si="124"/>
        <v>5</v>
      </c>
      <c r="J170" s="101">
        <f t="shared" si="125"/>
        <v>14</v>
      </c>
    </row>
    <row r="171" spans="1:10" ht="20.100000000000001" hidden="1" customHeight="1" thickBot="1" x14ac:dyDescent="0.25">
      <c r="A171" s="102" t="s">
        <v>133</v>
      </c>
      <c r="B171" s="103"/>
      <c r="C171" s="103"/>
      <c r="D171" s="104">
        <f t="shared" si="121"/>
        <v>0</v>
      </c>
      <c r="E171" s="104">
        <v>1</v>
      </c>
      <c r="F171" s="103">
        <v>2</v>
      </c>
      <c r="G171" s="104">
        <f t="shared" si="122"/>
        <v>3</v>
      </c>
      <c r="H171" s="105">
        <f t="shared" si="123"/>
        <v>1</v>
      </c>
      <c r="I171" s="105">
        <f t="shared" si="124"/>
        <v>2</v>
      </c>
      <c r="J171" s="105">
        <f t="shared" si="125"/>
        <v>3</v>
      </c>
    </row>
    <row r="172" spans="1:10" ht="20.100000000000001" hidden="1" customHeight="1" thickBot="1" x14ac:dyDescent="0.25">
      <c r="A172" s="100" t="s">
        <v>135</v>
      </c>
      <c r="B172" s="110"/>
      <c r="C172" s="110"/>
      <c r="D172" s="110">
        <f t="shared" si="121"/>
        <v>0</v>
      </c>
      <c r="E172" s="110">
        <v>8</v>
      </c>
      <c r="F172" s="110">
        <v>6</v>
      </c>
      <c r="G172" s="110">
        <f t="shared" si="122"/>
        <v>14</v>
      </c>
      <c r="H172" s="101">
        <f t="shared" si="123"/>
        <v>8</v>
      </c>
      <c r="I172" s="101">
        <f t="shared" si="124"/>
        <v>6</v>
      </c>
      <c r="J172" s="101">
        <f t="shared" si="125"/>
        <v>14</v>
      </c>
    </row>
    <row r="173" spans="1:10" ht="20.100000000000001" hidden="1" customHeight="1" thickBot="1" x14ac:dyDescent="0.25">
      <c r="A173" s="102" t="s">
        <v>293</v>
      </c>
      <c r="B173" s="103"/>
      <c r="C173" s="103"/>
      <c r="D173" s="104">
        <f t="shared" si="121"/>
        <v>0</v>
      </c>
      <c r="E173" s="104">
        <v>47</v>
      </c>
      <c r="F173" s="103">
        <v>31</v>
      </c>
      <c r="G173" s="104">
        <f t="shared" si="122"/>
        <v>78</v>
      </c>
      <c r="H173" s="105">
        <f t="shared" si="123"/>
        <v>47</v>
      </c>
      <c r="I173" s="105">
        <f t="shared" si="124"/>
        <v>31</v>
      </c>
      <c r="J173" s="105">
        <f t="shared" si="125"/>
        <v>78</v>
      </c>
    </row>
    <row r="174" spans="1:10" ht="20.100000000000001" hidden="1" customHeight="1" thickBot="1" x14ac:dyDescent="0.25">
      <c r="A174" s="106" t="s">
        <v>15</v>
      </c>
      <c r="B174" s="107">
        <f t="shared" ref="B174:J174" si="126">SUM(B168:B173)</f>
        <v>0</v>
      </c>
      <c r="C174" s="107">
        <f t="shared" si="126"/>
        <v>0</v>
      </c>
      <c r="D174" s="107">
        <f t="shared" si="126"/>
        <v>0</v>
      </c>
      <c r="E174" s="107">
        <f t="shared" si="126"/>
        <v>92</v>
      </c>
      <c r="F174" s="107">
        <f t="shared" si="126"/>
        <v>57</v>
      </c>
      <c r="G174" s="107">
        <f t="shared" si="126"/>
        <v>149</v>
      </c>
      <c r="H174" s="108">
        <f t="shared" si="126"/>
        <v>92</v>
      </c>
      <c r="I174" s="108">
        <f t="shared" si="126"/>
        <v>57</v>
      </c>
      <c r="J174" s="108">
        <f t="shared" si="126"/>
        <v>149</v>
      </c>
    </row>
    <row r="175" spans="1:10" ht="20.100000000000001" hidden="1" customHeight="1" x14ac:dyDescent="0.2"/>
    <row r="176" spans="1:10" ht="20.100000000000001" hidden="1" customHeight="1" thickBot="1" x14ac:dyDescent="0.3">
      <c r="A176" s="257" t="s">
        <v>218</v>
      </c>
      <c r="B176"/>
      <c r="C176"/>
      <c r="D176"/>
      <c r="E176"/>
      <c r="F176"/>
      <c r="G176"/>
      <c r="H176"/>
      <c r="I176"/>
      <c r="J176"/>
    </row>
    <row r="177" spans="1:10" ht="20.100000000000001" hidden="1" customHeight="1" thickBot="1" x14ac:dyDescent="0.25">
      <c r="A177" s="100" t="s">
        <v>101</v>
      </c>
      <c r="B177" s="110"/>
      <c r="C177" s="110"/>
      <c r="D177" s="110">
        <f t="shared" ref="D177:D182" si="127">SUM(B177:C177)</f>
        <v>0</v>
      </c>
      <c r="E177" s="110"/>
      <c r="F177" s="110"/>
      <c r="G177" s="110">
        <f t="shared" ref="G177:G182" si="128">SUM(E177:F177)</f>
        <v>0</v>
      </c>
      <c r="H177" s="101">
        <f t="shared" ref="H177:H182" si="129">B177+E177</f>
        <v>0</v>
      </c>
      <c r="I177" s="101">
        <f t="shared" ref="I177:I182" si="130">C177+F177</f>
        <v>0</v>
      </c>
      <c r="J177" s="101">
        <f t="shared" ref="J177:J182" si="131">I177+H177</f>
        <v>0</v>
      </c>
    </row>
    <row r="178" spans="1:10" ht="20.100000000000001" hidden="1" customHeight="1" thickBot="1" x14ac:dyDescent="0.25">
      <c r="A178" s="102" t="s">
        <v>134</v>
      </c>
      <c r="B178" s="103"/>
      <c r="C178" s="103"/>
      <c r="D178" s="104">
        <f t="shared" si="127"/>
        <v>0</v>
      </c>
      <c r="E178" s="104"/>
      <c r="F178" s="103"/>
      <c r="G178" s="104">
        <f t="shared" si="128"/>
        <v>0</v>
      </c>
      <c r="H178" s="105">
        <f t="shared" si="129"/>
        <v>0</v>
      </c>
      <c r="I178" s="105">
        <f t="shared" si="130"/>
        <v>0</v>
      </c>
      <c r="J178" s="105">
        <f t="shared" si="131"/>
        <v>0</v>
      </c>
    </row>
    <row r="179" spans="1:10" ht="20.100000000000001" hidden="1" customHeight="1" thickBot="1" x14ac:dyDescent="0.25">
      <c r="A179" s="100" t="s">
        <v>102</v>
      </c>
      <c r="B179" s="110"/>
      <c r="C179" s="110"/>
      <c r="D179" s="110">
        <f t="shared" si="127"/>
        <v>0</v>
      </c>
      <c r="E179" s="110"/>
      <c r="F179" s="110"/>
      <c r="G179" s="110">
        <f t="shared" si="128"/>
        <v>0</v>
      </c>
      <c r="H179" s="101">
        <f t="shared" si="129"/>
        <v>0</v>
      </c>
      <c r="I179" s="101">
        <f t="shared" si="130"/>
        <v>0</v>
      </c>
      <c r="J179" s="101">
        <f t="shared" si="131"/>
        <v>0</v>
      </c>
    </row>
    <row r="180" spans="1:10" ht="20.100000000000001" hidden="1" customHeight="1" thickBot="1" x14ac:dyDescent="0.25">
      <c r="A180" s="102" t="s">
        <v>133</v>
      </c>
      <c r="B180" s="103"/>
      <c r="C180" s="103"/>
      <c r="D180" s="104">
        <f t="shared" si="127"/>
        <v>0</v>
      </c>
      <c r="E180" s="104"/>
      <c r="F180" s="103"/>
      <c r="G180" s="104">
        <f t="shared" si="128"/>
        <v>0</v>
      </c>
      <c r="H180" s="105">
        <f t="shared" si="129"/>
        <v>0</v>
      </c>
      <c r="I180" s="105">
        <f t="shared" si="130"/>
        <v>0</v>
      </c>
      <c r="J180" s="105">
        <f t="shared" si="131"/>
        <v>0</v>
      </c>
    </row>
    <row r="181" spans="1:10" ht="20.100000000000001" hidden="1" customHeight="1" thickBot="1" x14ac:dyDescent="0.25">
      <c r="A181" s="100" t="s">
        <v>135</v>
      </c>
      <c r="B181" s="110"/>
      <c r="C181" s="110"/>
      <c r="D181" s="110">
        <f t="shared" si="127"/>
        <v>0</v>
      </c>
      <c r="E181" s="110"/>
      <c r="F181" s="110"/>
      <c r="G181" s="110">
        <f t="shared" si="128"/>
        <v>0</v>
      </c>
      <c r="H181" s="101">
        <f t="shared" si="129"/>
        <v>0</v>
      </c>
      <c r="I181" s="101">
        <f t="shared" si="130"/>
        <v>0</v>
      </c>
      <c r="J181" s="101">
        <f t="shared" si="131"/>
        <v>0</v>
      </c>
    </row>
    <row r="182" spans="1:10" ht="20.100000000000001" hidden="1" customHeight="1" thickBot="1" x14ac:dyDescent="0.25">
      <c r="A182" s="102" t="s">
        <v>293</v>
      </c>
      <c r="B182" s="103"/>
      <c r="C182" s="103"/>
      <c r="D182" s="104">
        <f t="shared" si="127"/>
        <v>0</v>
      </c>
      <c r="E182" s="104"/>
      <c r="F182" s="103"/>
      <c r="G182" s="104">
        <f t="shared" si="128"/>
        <v>0</v>
      </c>
      <c r="H182" s="105">
        <f t="shared" si="129"/>
        <v>0</v>
      </c>
      <c r="I182" s="105">
        <f t="shared" si="130"/>
        <v>0</v>
      </c>
      <c r="J182" s="105">
        <f t="shared" si="131"/>
        <v>0</v>
      </c>
    </row>
    <row r="183" spans="1:10" ht="20.100000000000001" hidden="1" customHeight="1" thickBot="1" x14ac:dyDescent="0.25">
      <c r="A183" s="106" t="s">
        <v>15</v>
      </c>
      <c r="B183" s="107">
        <f t="shared" ref="B183:J183" si="132">SUM(B177:B182)</f>
        <v>0</v>
      </c>
      <c r="C183" s="107">
        <f t="shared" si="132"/>
        <v>0</v>
      </c>
      <c r="D183" s="107">
        <f t="shared" si="132"/>
        <v>0</v>
      </c>
      <c r="E183" s="107">
        <f t="shared" si="132"/>
        <v>0</v>
      </c>
      <c r="F183" s="107">
        <f t="shared" si="132"/>
        <v>0</v>
      </c>
      <c r="G183" s="107">
        <f t="shared" si="132"/>
        <v>0</v>
      </c>
      <c r="H183" s="108">
        <f t="shared" si="132"/>
        <v>0</v>
      </c>
      <c r="I183" s="108">
        <f t="shared" si="132"/>
        <v>0</v>
      </c>
      <c r="J183" s="108">
        <f t="shared" si="132"/>
        <v>0</v>
      </c>
    </row>
    <row r="184" spans="1:10" ht="20.100000000000001" hidden="1" customHeight="1" x14ac:dyDescent="0.2"/>
    <row r="185" spans="1:10" ht="20.100000000000001" hidden="1" customHeight="1" thickBot="1" x14ac:dyDescent="0.3">
      <c r="A185" s="257" t="s">
        <v>216</v>
      </c>
    </row>
    <row r="186" spans="1:10" ht="20.100000000000001" hidden="1" customHeight="1" thickBot="1" x14ac:dyDescent="0.25">
      <c r="A186" s="100" t="s">
        <v>101</v>
      </c>
      <c r="B186" s="110"/>
      <c r="C186" s="110"/>
      <c r="D186" s="110">
        <f t="shared" ref="D186:D191" si="133">SUM(B186:C186)</f>
        <v>0</v>
      </c>
      <c r="E186" s="110">
        <v>12</v>
      </c>
      <c r="F186" s="110">
        <v>2</v>
      </c>
      <c r="G186" s="110">
        <f t="shared" ref="G186:G191" si="134">SUM(E186:F186)</f>
        <v>14</v>
      </c>
      <c r="H186" s="101">
        <f t="shared" ref="H186:H191" si="135">B186+E186</f>
        <v>12</v>
      </c>
      <c r="I186" s="101">
        <f t="shared" ref="I186:I191" si="136">C186+F186</f>
        <v>2</v>
      </c>
      <c r="J186" s="101">
        <f t="shared" ref="J186:J191" si="137">I186+H186</f>
        <v>14</v>
      </c>
    </row>
    <row r="187" spans="1:10" ht="20.100000000000001" hidden="1" customHeight="1" thickBot="1" x14ac:dyDescent="0.25">
      <c r="A187" s="102" t="s">
        <v>134</v>
      </c>
      <c r="B187" s="103"/>
      <c r="C187" s="103"/>
      <c r="D187" s="104">
        <f t="shared" si="133"/>
        <v>0</v>
      </c>
      <c r="E187" s="104">
        <v>11</v>
      </c>
      <c r="F187" s="103">
        <v>5</v>
      </c>
      <c r="G187" s="104">
        <f t="shared" si="134"/>
        <v>16</v>
      </c>
      <c r="H187" s="105">
        <f t="shared" si="135"/>
        <v>11</v>
      </c>
      <c r="I187" s="105">
        <f t="shared" si="136"/>
        <v>5</v>
      </c>
      <c r="J187" s="105">
        <f t="shared" si="137"/>
        <v>16</v>
      </c>
    </row>
    <row r="188" spans="1:10" ht="20.100000000000001" hidden="1" customHeight="1" thickBot="1" x14ac:dyDescent="0.25">
      <c r="A188" s="100" t="s">
        <v>102</v>
      </c>
      <c r="B188" s="110"/>
      <c r="C188" s="110"/>
      <c r="D188" s="110">
        <f t="shared" si="133"/>
        <v>0</v>
      </c>
      <c r="E188" s="110">
        <v>9</v>
      </c>
      <c r="F188" s="110">
        <v>10</v>
      </c>
      <c r="G188" s="110">
        <f t="shared" si="134"/>
        <v>19</v>
      </c>
      <c r="H188" s="101">
        <f t="shared" si="135"/>
        <v>9</v>
      </c>
      <c r="I188" s="101">
        <f t="shared" si="136"/>
        <v>10</v>
      </c>
      <c r="J188" s="101">
        <f t="shared" si="137"/>
        <v>19</v>
      </c>
    </row>
    <row r="189" spans="1:10" ht="20.100000000000001" hidden="1" customHeight="1" thickBot="1" x14ac:dyDescent="0.25">
      <c r="A189" s="102" t="s">
        <v>133</v>
      </c>
      <c r="B189" s="103"/>
      <c r="C189" s="103"/>
      <c r="D189" s="104">
        <f t="shared" si="133"/>
        <v>0</v>
      </c>
      <c r="E189" s="104">
        <v>1</v>
      </c>
      <c r="F189" s="103">
        <v>0</v>
      </c>
      <c r="G189" s="104">
        <f t="shared" si="134"/>
        <v>1</v>
      </c>
      <c r="H189" s="105">
        <f t="shared" si="135"/>
        <v>1</v>
      </c>
      <c r="I189" s="105">
        <f t="shared" si="136"/>
        <v>0</v>
      </c>
      <c r="J189" s="105">
        <f t="shared" si="137"/>
        <v>1</v>
      </c>
    </row>
    <row r="190" spans="1:10" ht="20.100000000000001" hidden="1" customHeight="1" thickBot="1" x14ac:dyDescent="0.25">
      <c r="A190" s="100" t="s">
        <v>135</v>
      </c>
      <c r="B190" s="110"/>
      <c r="C190" s="110"/>
      <c r="D190" s="110">
        <f t="shared" si="133"/>
        <v>0</v>
      </c>
      <c r="E190" s="110"/>
      <c r="F190" s="110"/>
      <c r="G190" s="110">
        <f t="shared" si="134"/>
        <v>0</v>
      </c>
      <c r="H190" s="101">
        <f t="shared" si="135"/>
        <v>0</v>
      </c>
      <c r="I190" s="101">
        <f t="shared" si="136"/>
        <v>0</v>
      </c>
      <c r="J190" s="101">
        <f t="shared" si="137"/>
        <v>0</v>
      </c>
    </row>
    <row r="191" spans="1:10" ht="20.100000000000001" hidden="1" customHeight="1" thickBot="1" x14ac:dyDescent="0.25">
      <c r="A191" s="102" t="s">
        <v>293</v>
      </c>
      <c r="B191" s="103"/>
      <c r="C191" s="103"/>
      <c r="D191" s="104">
        <f t="shared" si="133"/>
        <v>0</v>
      </c>
      <c r="E191" s="104"/>
      <c r="F191" s="103"/>
      <c r="G191" s="104">
        <f t="shared" si="134"/>
        <v>0</v>
      </c>
      <c r="H191" s="105">
        <f t="shared" si="135"/>
        <v>0</v>
      </c>
      <c r="I191" s="105">
        <f t="shared" si="136"/>
        <v>0</v>
      </c>
      <c r="J191" s="105">
        <f t="shared" si="137"/>
        <v>0</v>
      </c>
    </row>
    <row r="192" spans="1:10" ht="20.100000000000001" hidden="1" customHeight="1" thickBot="1" x14ac:dyDescent="0.25">
      <c r="A192" s="106" t="s">
        <v>15</v>
      </c>
      <c r="B192" s="107">
        <f t="shared" ref="B192:J192" si="138">SUM(B186:B191)</f>
        <v>0</v>
      </c>
      <c r="C192" s="107">
        <f t="shared" si="138"/>
        <v>0</v>
      </c>
      <c r="D192" s="107">
        <f t="shared" si="138"/>
        <v>0</v>
      </c>
      <c r="E192" s="107">
        <f t="shared" si="138"/>
        <v>33</v>
      </c>
      <c r="F192" s="107">
        <f t="shared" si="138"/>
        <v>17</v>
      </c>
      <c r="G192" s="107">
        <f t="shared" si="138"/>
        <v>50</v>
      </c>
      <c r="H192" s="108">
        <f t="shared" si="138"/>
        <v>33</v>
      </c>
      <c r="I192" s="108">
        <f t="shared" si="138"/>
        <v>17</v>
      </c>
      <c r="J192" s="108">
        <f t="shared" si="138"/>
        <v>50</v>
      </c>
    </row>
    <row r="193" spans="1:10" ht="20.100000000000001" hidden="1" customHeight="1" x14ac:dyDescent="0.2"/>
    <row r="194" spans="1:10" ht="20.100000000000001" hidden="1" customHeight="1" thickBot="1" x14ac:dyDescent="0.3">
      <c r="A194" s="257" t="s">
        <v>447</v>
      </c>
    </row>
    <row r="195" spans="1:10" ht="20.100000000000001" hidden="1" customHeight="1" thickBot="1" x14ac:dyDescent="0.25">
      <c r="A195" s="100" t="s">
        <v>101</v>
      </c>
      <c r="B195" s="110"/>
      <c r="C195" s="110"/>
      <c r="D195" s="110">
        <f t="shared" ref="D195:D200" si="139">SUM(B195:C195)</f>
        <v>0</v>
      </c>
      <c r="E195" s="110">
        <v>3</v>
      </c>
      <c r="F195" s="110">
        <v>0</v>
      </c>
      <c r="G195" s="110">
        <f t="shared" ref="G195:G200" si="140">SUM(E195:F195)</f>
        <v>3</v>
      </c>
      <c r="H195" s="101">
        <f t="shared" ref="H195:H200" si="141">B195+E195</f>
        <v>3</v>
      </c>
      <c r="I195" s="101">
        <f t="shared" ref="I195:I200" si="142">C195+F195</f>
        <v>0</v>
      </c>
      <c r="J195" s="101">
        <f t="shared" ref="J195:J200" si="143">I195+H195</f>
        <v>3</v>
      </c>
    </row>
    <row r="196" spans="1:10" ht="20.100000000000001" hidden="1" customHeight="1" thickBot="1" x14ac:dyDescent="0.25">
      <c r="A196" s="102" t="s">
        <v>134</v>
      </c>
      <c r="B196" s="103"/>
      <c r="C196" s="103"/>
      <c r="D196" s="104">
        <f t="shared" si="139"/>
        <v>0</v>
      </c>
      <c r="E196" s="104">
        <v>0</v>
      </c>
      <c r="F196" s="103">
        <v>1</v>
      </c>
      <c r="G196" s="104">
        <f t="shared" si="140"/>
        <v>1</v>
      </c>
      <c r="H196" s="105">
        <f t="shared" si="141"/>
        <v>0</v>
      </c>
      <c r="I196" s="105">
        <f t="shared" si="142"/>
        <v>1</v>
      </c>
      <c r="J196" s="105">
        <f t="shared" si="143"/>
        <v>1</v>
      </c>
    </row>
    <row r="197" spans="1:10" ht="20.100000000000001" hidden="1" customHeight="1" thickBot="1" x14ac:dyDescent="0.25">
      <c r="A197" s="100" t="s">
        <v>102</v>
      </c>
      <c r="B197" s="110"/>
      <c r="C197" s="110"/>
      <c r="D197" s="110">
        <f t="shared" si="139"/>
        <v>0</v>
      </c>
      <c r="E197" s="110"/>
      <c r="F197" s="110"/>
      <c r="G197" s="110">
        <f t="shared" si="140"/>
        <v>0</v>
      </c>
      <c r="H197" s="101">
        <f t="shared" si="141"/>
        <v>0</v>
      </c>
      <c r="I197" s="101">
        <f t="shared" si="142"/>
        <v>0</v>
      </c>
      <c r="J197" s="101">
        <f t="shared" si="143"/>
        <v>0</v>
      </c>
    </row>
    <row r="198" spans="1:10" ht="20.100000000000001" hidden="1" customHeight="1" thickBot="1" x14ac:dyDescent="0.25">
      <c r="A198" s="102" t="s">
        <v>133</v>
      </c>
      <c r="B198" s="103"/>
      <c r="C198" s="103"/>
      <c r="D198" s="104">
        <f t="shared" si="139"/>
        <v>0</v>
      </c>
      <c r="E198" s="104"/>
      <c r="F198" s="103"/>
      <c r="G198" s="104">
        <f t="shared" si="140"/>
        <v>0</v>
      </c>
      <c r="H198" s="105">
        <f t="shared" si="141"/>
        <v>0</v>
      </c>
      <c r="I198" s="105">
        <f t="shared" si="142"/>
        <v>0</v>
      </c>
      <c r="J198" s="105">
        <f t="shared" si="143"/>
        <v>0</v>
      </c>
    </row>
    <row r="199" spans="1:10" ht="20.100000000000001" hidden="1" customHeight="1" thickBot="1" x14ac:dyDescent="0.25">
      <c r="A199" s="100" t="s">
        <v>135</v>
      </c>
      <c r="B199" s="110"/>
      <c r="C199" s="110"/>
      <c r="D199" s="110">
        <f t="shared" si="139"/>
        <v>0</v>
      </c>
      <c r="E199" s="110"/>
      <c r="F199" s="110"/>
      <c r="G199" s="110">
        <f t="shared" si="140"/>
        <v>0</v>
      </c>
      <c r="H199" s="101">
        <f t="shared" si="141"/>
        <v>0</v>
      </c>
      <c r="I199" s="101">
        <f t="shared" si="142"/>
        <v>0</v>
      </c>
      <c r="J199" s="101">
        <f t="shared" si="143"/>
        <v>0</v>
      </c>
    </row>
    <row r="200" spans="1:10" ht="20.100000000000001" hidden="1" customHeight="1" thickBot="1" x14ac:dyDescent="0.25">
      <c r="A200" s="102" t="s">
        <v>293</v>
      </c>
      <c r="B200" s="103"/>
      <c r="C200" s="103"/>
      <c r="D200" s="104">
        <f t="shared" si="139"/>
        <v>0</v>
      </c>
      <c r="E200" s="104"/>
      <c r="F200" s="103"/>
      <c r="G200" s="104">
        <f t="shared" si="140"/>
        <v>0</v>
      </c>
      <c r="H200" s="105">
        <f t="shared" si="141"/>
        <v>0</v>
      </c>
      <c r="I200" s="105">
        <f t="shared" si="142"/>
        <v>0</v>
      </c>
      <c r="J200" s="105">
        <f t="shared" si="143"/>
        <v>0</v>
      </c>
    </row>
    <row r="201" spans="1:10" ht="20.100000000000001" hidden="1" customHeight="1" thickBot="1" x14ac:dyDescent="0.25">
      <c r="A201" s="106" t="s">
        <v>15</v>
      </c>
      <c r="B201" s="107">
        <f t="shared" ref="B201:J201" si="144">SUM(B195:B200)</f>
        <v>0</v>
      </c>
      <c r="C201" s="107">
        <f t="shared" si="144"/>
        <v>0</v>
      </c>
      <c r="D201" s="107">
        <f t="shared" si="144"/>
        <v>0</v>
      </c>
      <c r="E201" s="107">
        <f t="shared" si="144"/>
        <v>3</v>
      </c>
      <c r="F201" s="107">
        <f t="shared" si="144"/>
        <v>1</v>
      </c>
      <c r="G201" s="107">
        <f t="shared" si="144"/>
        <v>4</v>
      </c>
      <c r="H201" s="108">
        <f t="shared" si="144"/>
        <v>3</v>
      </c>
      <c r="I201" s="108">
        <f t="shared" si="144"/>
        <v>1</v>
      </c>
      <c r="J201" s="108">
        <f t="shared" si="144"/>
        <v>4</v>
      </c>
    </row>
    <row r="202" spans="1:10" ht="20.100000000000001" hidden="1" customHeight="1" x14ac:dyDescent="0.2"/>
    <row r="203" spans="1:10" ht="20.100000000000001" hidden="1" customHeight="1" thickBot="1" x14ac:dyDescent="0.3">
      <c r="A203" s="257" t="s">
        <v>448</v>
      </c>
    </row>
    <row r="204" spans="1:10" ht="20.100000000000001" hidden="1" customHeight="1" thickBot="1" x14ac:dyDescent="0.25">
      <c r="A204" s="100" t="s">
        <v>101</v>
      </c>
      <c r="B204" s="110"/>
      <c r="C204" s="110"/>
      <c r="D204" s="110">
        <f t="shared" ref="D204:D209" si="145">SUM(B204:C204)</f>
        <v>0</v>
      </c>
      <c r="E204" s="110">
        <v>6</v>
      </c>
      <c r="F204" s="110">
        <v>3</v>
      </c>
      <c r="G204" s="110">
        <f t="shared" ref="G204:G209" si="146">SUM(E204:F204)</f>
        <v>9</v>
      </c>
      <c r="H204" s="101">
        <f t="shared" ref="H204:H209" si="147">B204+E204</f>
        <v>6</v>
      </c>
      <c r="I204" s="101">
        <f t="shared" ref="I204:I209" si="148">C204+F204</f>
        <v>3</v>
      </c>
      <c r="J204" s="101">
        <f t="shared" ref="J204:J209" si="149">I204+H204</f>
        <v>9</v>
      </c>
    </row>
    <row r="205" spans="1:10" ht="20.100000000000001" hidden="1" customHeight="1" thickBot="1" x14ac:dyDescent="0.25">
      <c r="A205" s="102" t="s">
        <v>134</v>
      </c>
      <c r="B205" s="103"/>
      <c r="C205" s="103"/>
      <c r="D205" s="104">
        <f t="shared" si="145"/>
        <v>0</v>
      </c>
      <c r="E205" s="104">
        <v>7</v>
      </c>
      <c r="F205" s="103">
        <v>3</v>
      </c>
      <c r="G205" s="104">
        <f t="shared" si="146"/>
        <v>10</v>
      </c>
      <c r="H205" s="105">
        <f t="shared" si="147"/>
        <v>7</v>
      </c>
      <c r="I205" s="105">
        <f t="shared" si="148"/>
        <v>3</v>
      </c>
      <c r="J205" s="105">
        <f t="shared" si="149"/>
        <v>10</v>
      </c>
    </row>
    <row r="206" spans="1:10" ht="20.100000000000001" hidden="1" customHeight="1" thickBot="1" x14ac:dyDescent="0.25">
      <c r="A206" s="100" t="s">
        <v>102</v>
      </c>
      <c r="B206" s="110"/>
      <c r="C206" s="110">
        <v>1</v>
      </c>
      <c r="D206" s="110">
        <f t="shared" si="145"/>
        <v>1</v>
      </c>
      <c r="E206" s="110">
        <v>7</v>
      </c>
      <c r="F206" s="110">
        <v>12</v>
      </c>
      <c r="G206" s="110">
        <f t="shared" si="146"/>
        <v>19</v>
      </c>
      <c r="H206" s="101">
        <f t="shared" si="147"/>
        <v>7</v>
      </c>
      <c r="I206" s="101">
        <f t="shared" si="148"/>
        <v>13</v>
      </c>
      <c r="J206" s="101">
        <f t="shared" si="149"/>
        <v>20</v>
      </c>
    </row>
    <row r="207" spans="1:10" ht="20.100000000000001" hidden="1" customHeight="1" thickBot="1" x14ac:dyDescent="0.25">
      <c r="A207" s="102" t="s">
        <v>133</v>
      </c>
      <c r="B207" s="103"/>
      <c r="C207" s="103"/>
      <c r="D207" s="104">
        <f t="shared" si="145"/>
        <v>0</v>
      </c>
      <c r="E207" s="104"/>
      <c r="F207" s="103"/>
      <c r="G207" s="104">
        <f t="shared" si="146"/>
        <v>0</v>
      </c>
      <c r="H207" s="105">
        <f t="shared" si="147"/>
        <v>0</v>
      </c>
      <c r="I207" s="105">
        <f t="shared" si="148"/>
        <v>0</v>
      </c>
      <c r="J207" s="105">
        <f t="shared" si="149"/>
        <v>0</v>
      </c>
    </row>
    <row r="208" spans="1:10" ht="20.100000000000001" hidden="1" customHeight="1" thickBot="1" x14ac:dyDescent="0.25">
      <c r="A208" s="100" t="s">
        <v>135</v>
      </c>
      <c r="B208" s="110"/>
      <c r="C208" s="110"/>
      <c r="D208" s="110">
        <f t="shared" si="145"/>
        <v>0</v>
      </c>
      <c r="E208" s="110"/>
      <c r="F208" s="110"/>
      <c r="G208" s="110">
        <f t="shared" si="146"/>
        <v>0</v>
      </c>
      <c r="H208" s="101">
        <f t="shared" si="147"/>
        <v>0</v>
      </c>
      <c r="I208" s="101">
        <f t="shared" si="148"/>
        <v>0</v>
      </c>
      <c r="J208" s="101">
        <f t="shared" si="149"/>
        <v>0</v>
      </c>
    </row>
    <row r="209" spans="1:10" ht="20.100000000000001" hidden="1" customHeight="1" thickBot="1" x14ac:dyDescent="0.25">
      <c r="A209" s="102" t="s">
        <v>293</v>
      </c>
      <c r="B209" s="103"/>
      <c r="C209" s="103"/>
      <c r="D209" s="104">
        <f t="shared" si="145"/>
        <v>0</v>
      </c>
      <c r="E209" s="104">
        <v>6</v>
      </c>
      <c r="F209" s="103">
        <v>34</v>
      </c>
      <c r="G209" s="104">
        <f t="shared" si="146"/>
        <v>40</v>
      </c>
      <c r="H209" s="105">
        <f t="shared" si="147"/>
        <v>6</v>
      </c>
      <c r="I209" s="105">
        <f t="shared" si="148"/>
        <v>34</v>
      </c>
      <c r="J209" s="105">
        <f t="shared" si="149"/>
        <v>40</v>
      </c>
    </row>
    <row r="210" spans="1:10" ht="20.100000000000001" hidden="1" customHeight="1" thickBot="1" x14ac:dyDescent="0.25">
      <c r="A210" s="106" t="s">
        <v>15</v>
      </c>
      <c r="B210" s="107">
        <f t="shared" ref="B210:J210" si="150">SUM(B204:B209)</f>
        <v>0</v>
      </c>
      <c r="C210" s="107">
        <f t="shared" si="150"/>
        <v>1</v>
      </c>
      <c r="D210" s="107">
        <f t="shared" si="150"/>
        <v>1</v>
      </c>
      <c r="E210" s="107">
        <f t="shared" si="150"/>
        <v>26</v>
      </c>
      <c r="F210" s="107">
        <f t="shared" si="150"/>
        <v>52</v>
      </c>
      <c r="G210" s="107">
        <f t="shared" si="150"/>
        <v>78</v>
      </c>
      <c r="H210" s="108">
        <f t="shared" si="150"/>
        <v>26</v>
      </c>
      <c r="I210" s="108">
        <f t="shared" si="150"/>
        <v>53</v>
      </c>
      <c r="J210" s="108">
        <f t="shared" si="150"/>
        <v>79</v>
      </c>
    </row>
    <row r="211" spans="1:10" ht="20.100000000000001" hidden="1" customHeight="1" x14ac:dyDescent="0.2"/>
    <row r="212" spans="1:10" ht="20.100000000000001" hidden="1" customHeight="1" x14ac:dyDescent="0.2"/>
    <row r="213" spans="1:10" ht="20.100000000000001" hidden="1" customHeight="1" thickBot="1" x14ac:dyDescent="0.3">
      <c r="A213" s="257" t="s">
        <v>215</v>
      </c>
    </row>
    <row r="214" spans="1:10" ht="20.100000000000001" hidden="1" customHeight="1" thickBot="1" x14ac:dyDescent="0.25">
      <c r="A214" s="100" t="s">
        <v>101</v>
      </c>
      <c r="B214" s="110"/>
      <c r="C214" s="110"/>
      <c r="D214" s="110">
        <f t="shared" ref="D214:D219" si="151">SUM(B214:C214)</f>
        <v>0</v>
      </c>
      <c r="E214" s="110">
        <v>36</v>
      </c>
      <c r="F214" s="110">
        <v>2</v>
      </c>
      <c r="G214" s="110">
        <f t="shared" ref="G214:G219" si="152">SUM(E214:F214)</f>
        <v>38</v>
      </c>
      <c r="H214" s="101">
        <f t="shared" ref="H214:H219" si="153">B214+E214</f>
        <v>36</v>
      </c>
      <c r="I214" s="101">
        <f t="shared" ref="I214:I219" si="154">C214+F214</f>
        <v>2</v>
      </c>
      <c r="J214" s="101">
        <f t="shared" ref="J214:J219" si="155">I214+H214</f>
        <v>38</v>
      </c>
    </row>
    <row r="215" spans="1:10" ht="20.100000000000001" hidden="1" customHeight="1" thickBot="1" x14ac:dyDescent="0.25">
      <c r="A215" s="102" t="s">
        <v>134</v>
      </c>
      <c r="B215" s="103">
        <v>1</v>
      </c>
      <c r="C215" s="103"/>
      <c r="D215" s="104">
        <f t="shared" si="151"/>
        <v>1</v>
      </c>
      <c r="E215" s="104">
        <v>11</v>
      </c>
      <c r="F215" s="103">
        <v>2</v>
      </c>
      <c r="G215" s="104">
        <f t="shared" si="152"/>
        <v>13</v>
      </c>
      <c r="H215" s="105">
        <f t="shared" si="153"/>
        <v>12</v>
      </c>
      <c r="I215" s="105">
        <f t="shared" si="154"/>
        <v>2</v>
      </c>
      <c r="J215" s="105">
        <f t="shared" si="155"/>
        <v>14</v>
      </c>
    </row>
    <row r="216" spans="1:10" ht="20.100000000000001" hidden="1" customHeight="1" thickBot="1" x14ac:dyDescent="0.25">
      <c r="A216" s="100" t="s">
        <v>102</v>
      </c>
      <c r="B216" s="110"/>
      <c r="C216" s="110">
        <v>1</v>
      </c>
      <c r="D216" s="110">
        <f t="shared" si="151"/>
        <v>1</v>
      </c>
      <c r="E216" s="110">
        <v>12</v>
      </c>
      <c r="F216" s="110">
        <v>7</v>
      </c>
      <c r="G216" s="110">
        <f t="shared" si="152"/>
        <v>19</v>
      </c>
      <c r="H216" s="101">
        <f t="shared" si="153"/>
        <v>12</v>
      </c>
      <c r="I216" s="101">
        <f t="shared" si="154"/>
        <v>8</v>
      </c>
      <c r="J216" s="101">
        <f t="shared" si="155"/>
        <v>20</v>
      </c>
    </row>
    <row r="217" spans="1:10" ht="20.100000000000001" hidden="1" customHeight="1" thickBot="1" x14ac:dyDescent="0.25">
      <c r="A217" s="102" t="s">
        <v>133</v>
      </c>
      <c r="B217" s="103"/>
      <c r="C217" s="103"/>
      <c r="D217" s="104">
        <f t="shared" si="151"/>
        <v>0</v>
      </c>
      <c r="E217" s="104">
        <v>0</v>
      </c>
      <c r="F217" s="103">
        <v>1</v>
      </c>
      <c r="G217" s="104">
        <f t="shared" si="152"/>
        <v>1</v>
      </c>
      <c r="H217" s="105">
        <f t="shared" si="153"/>
        <v>0</v>
      </c>
      <c r="I217" s="105">
        <f t="shared" si="154"/>
        <v>1</v>
      </c>
      <c r="J217" s="105">
        <f t="shared" si="155"/>
        <v>1</v>
      </c>
    </row>
    <row r="218" spans="1:10" ht="20.100000000000001" hidden="1" customHeight="1" thickBot="1" x14ac:dyDescent="0.25">
      <c r="A218" s="100" t="s">
        <v>135</v>
      </c>
      <c r="B218" s="110"/>
      <c r="C218" s="110"/>
      <c r="D218" s="110">
        <f t="shared" si="151"/>
        <v>0</v>
      </c>
      <c r="E218" s="110"/>
      <c r="F218" s="110"/>
      <c r="G218" s="110">
        <f t="shared" si="152"/>
        <v>0</v>
      </c>
      <c r="H218" s="101">
        <f t="shared" si="153"/>
        <v>0</v>
      </c>
      <c r="I218" s="101">
        <f t="shared" si="154"/>
        <v>0</v>
      </c>
      <c r="J218" s="101">
        <f t="shared" si="155"/>
        <v>0</v>
      </c>
    </row>
    <row r="219" spans="1:10" ht="20.100000000000001" hidden="1" customHeight="1" thickBot="1" x14ac:dyDescent="0.25">
      <c r="A219" s="102" t="s">
        <v>293</v>
      </c>
      <c r="B219" s="103"/>
      <c r="C219" s="103"/>
      <c r="D219" s="104">
        <f t="shared" si="151"/>
        <v>0</v>
      </c>
      <c r="E219" s="104">
        <v>76</v>
      </c>
      <c r="F219" s="103">
        <v>71</v>
      </c>
      <c r="G219" s="104">
        <f t="shared" si="152"/>
        <v>147</v>
      </c>
      <c r="H219" s="105">
        <f t="shared" si="153"/>
        <v>76</v>
      </c>
      <c r="I219" s="105">
        <f t="shared" si="154"/>
        <v>71</v>
      </c>
      <c r="J219" s="105">
        <f t="shared" si="155"/>
        <v>147</v>
      </c>
    </row>
    <row r="220" spans="1:10" ht="20.100000000000001" hidden="1" customHeight="1" thickBot="1" x14ac:dyDescent="0.25">
      <c r="A220" s="106" t="s">
        <v>15</v>
      </c>
      <c r="B220" s="107">
        <f t="shared" ref="B220:J220" si="156">SUM(B214:B219)</f>
        <v>1</v>
      </c>
      <c r="C220" s="107">
        <f t="shared" si="156"/>
        <v>1</v>
      </c>
      <c r="D220" s="107">
        <f t="shared" si="156"/>
        <v>2</v>
      </c>
      <c r="E220" s="107">
        <f t="shared" si="156"/>
        <v>135</v>
      </c>
      <c r="F220" s="107">
        <f t="shared" si="156"/>
        <v>83</v>
      </c>
      <c r="G220" s="107">
        <f t="shared" si="156"/>
        <v>218</v>
      </c>
      <c r="H220" s="108">
        <f t="shared" si="156"/>
        <v>136</v>
      </c>
      <c r="I220" s="108">
        <f t="shared" si="156"/>
        <v>84</v>
      </c>
      <c r="J220" s="108">
        <f t="shared" si="156"/>
        <v>220</v>
      </c>
    </row>
    <row r="221" spans="1:10" ht="20.100000000000001" hidden="1" customHeight="1" x14ac:dyDescent="0.2"/>
    <row r="222" spans="1:10" ht="20.100000000000001" hidden="1" customHeight="1" x14ac:dyDescent="0.2"/>
    <row r="223" spans="1:10" ht="20.100000000000001" hidden="1" customHeight="1" thickBot="1" x14ac:dyDescent="0.3">
      <c r="A223" s="257" t="s">
        <v>449</v>
      </c>
    </row>
    <row r="224" spans="1:10" ht="20.100000000000001" hidden="1" customHeight="1" thickBot="1" x14ac:dyDescent="0.25">
      <c r="A224" s="100" t="s">
        <v>101</v>
      </c>
      <c r="B224" s="110"/>
      <c r="C224" s="110"/>
      <c r="D224" s="110">
        <f t="shared" ref="D224:D229" si="157">SUM(B224:C224)</f>
        <v>0</v>
      </c>
      <c r="E224" s="110"/>
      <c r="F224" s="110"/>
      <c r="G224" s="110">
        <f t="shared" ref="G224:G229" si="158">SUM(E224:F224)</f>
        <v>0</v>
      </c>
      <c r="H224" s="101">
        <f t="shared" ref="H224:H229" si="159">B224+E224</f>
        <v>0</v>
      </c>
      <c r="I224" s="101">
        <f t="shared" ref="I224:I229" si="160">C224+F224</f>
        <v>0</v>
      </c>
      <c r="J224" s="101">
        <f t="shared" ref="J224:J229" si="161">I224+H224</f>
        <v>0</v>
      </c>
    </row>
    <row r="225" spans="1:10" ht="20.100000000000001" hidden="1" customHeight="1" thickBot="1" x14ac:dyDescent="0.25">
      <c r="A225" s="102" t="s">
        <v>134</v>
      </c>
      <c r="B225" s="103"/>
      <c r="C225" s="103"/>
      <c r="D225" s="104">
        <f t="shared" si="157"/>
        <v>0</v>
      </c>
      <c r="E225" s="104"/>
      <c r="F225" s="103"/>
      <c r="G225" s="104">
        <f t="shared" si="158"/>
        <v>0</v>
      </c>
      <c r="H225" s="105">
        <f t="shared" si="159"/>
        <v>0</v>
      </c>
      <c r="I225" s="105">
        <f t="shared" si="160"/>
        <v>0</v>
      </c>
      <c r="J225" s="105">
        <f t="shared" si="161"/>
        <v>0</v>
      </c>
    </row>
    <row r="226" spans="1:10" ht="20.100000000000001" hidden="1" customHeight="1" thickBot="1" x14ac:dyDescent="0.25">
      <c r="A226" s="100" t="s">
        <v>102</v>
      </c>
      <c r="B226" s="110"/>
      <c r="C226" s="110"/>
      <c r="D226" s="110">
        <f t="shared" si="157"/>
        <v>0</v>
      </c>
      <c r="E226" s="110"/>
      <c r="F226" s="110"/>
      <c r="G226" s="110">
        <f t="shared" si="158"/>
        <v>0</v>
      </c>
      <c r="H226" s="101">
        <f t="shared" si="159"/>
        <v>0</v>
      </c>
      <c r="I226" s="101">
        <f t="shared" si="160"/>
        <v>0</v>
      </c>
      <c r="J226" s="101">
        <f t="shared" si="161"/>
        <v>0</v>
      </c>
    </row>
    <row r="227" spans="1:10" ht="20.100000000000001" hidden="1" customHeight="1" thickBot="1" x14ac:dyDescent="0.25">
      <c r="A227" s="102" t="s">
        <v>133</v>
      </c>
      <c r="B227" s="103"/>
      <c r="C227" s="103"/>
      <c r="D227" s="104">
        <f t="shared" si="157"/>
        <v>0</v>
      </c>
      <c r="E227" s="104"/>
      <c r="F227" s="103"/>
      <c r="G227" s="104">
        <f t="shared" si="158"/>
        <v>0</v>
      </c>
      <c r="H227" s="105">
        <f t="shared" si="159"/>
        <v>0</v>
      </c>
      <c r="I227" s="105">
        <f t="shared" si="160"/>
        <v>0</v>
      </c>
      <c r="J227" s="105">
        <f t="shared" si="161"/>
        <v>0</v>
      </c>
    </row>
    <row r="228" spans="1:10" ht="20.100000000000001" hidden="1" customHeight="1" thickBot="1" x14ac:dyDescent="0.25">
      <c r="A228" s="100" t="s">
        <v>135</v>
      </c>
      <c r="B228" s="110"/>
      <c r="C228" s="110"/>
      <c r="D228" s="110">
        <f t="shared" si="157"/>
        <v>0</v>
      </c>
      <c r="E228" s="110"/>
      <c r="F228" s="110"/>
      <c r="G228" s="110">
        <f t="shared" si="158"/>
        <v>0</v>
      </c>
      <c r="H228" s="101">
        <f t="shared" si="159"/>
        <v>0</v>
      </c>
      <c r="I228" s="101">
        <f t="shared" si="160"/>
        <v>0</v>
      </c>
      <c r="J228" s="101">
        <f t="shared" si="161"/>
        <v>0</v>
      </c>
    </row>
    <row r="229" spans="1:10" ht="20.100000000000001" hidden="1" customHeight="1" thickBot="1" x14ac:dyDescent="0.25">
      <c r="A229" s="102" t="s">
        <v>293</v>
      </c>
      <c r="B229" s="103"/>
      <c r="C229" s="103"/>
      <c r="D229" s="104">
        <f t="shared" si="157"/>
        <v>0</v>
      </c>
      <c r="E229" s="104"/>
      <c r="F229" s="103"/>
      <c r="G229" s="104">
        <f t="shared" si="158"/>
        <v>0</v>
      </c>
      <c r="H229" s="105">
        <f t="shared" si="159"/>
        <v>0</v>
      </c>
      <c r="I229" s="105">
        <f t="shared" si="160"/>
        <v>0</v>
      </c>
      <c r="J229" s="105">
        <f t="shared" si="161"/>
        <v>0</v>
      </c>
    </row>
    <row r="230" spans="1:10" ht="20.100000000000001" hidden="1" customHeight="1" thickBot="1" x14ac:dyDescent="0.25">
      <c r="A230" s="106" t="s">
        <v>15</v>
      </c>
      <c r="B230" s="107">
        <f t="shared" ref="B230:J230" si="162">SUM(B224:B229)</f>
        <v>0</v>
      </c>
      <c r="C230" s="107">
        <f t="shared" si="162"/>
        <v>0</v>
      </c>
      <c r="D230" s="107">
        <f t="shared" si="162"/>
        <v>0</v>
      </c>
      <c r="E230" s="107">
        <f t="shared" si="162"/>
        <v>0</v>
      </c>
      <c r="F230" s="107">
        <f t="shared" si="162"/>
        <v>0</v>
      </c>
      <c r="G230" s="107">
        <f t="shared" si="162"/>
        <v>0</v>
      </c>
      <c r="H230" s="108">
        <f t="shared" si="162"/>
        <v>0</v>
      </c>
      <c r="I230" s="108">
        <f t="shared" si="162"/>
        <v>0</v>
      </c>
      <c r="J230" s="108">
        <f t="shared" si="162"/>
        <v>0</v>
      </c>
    </row>
    <row r="231" spans="1:10" ht="20.100000000000001" hidden="1" customHeight="1" x14ac:dyDescent="0.2"/>
    <row r="232" spans="1:10" ht="20.100000000000001" hidden="1" customHeight="1" thickBot="1" x14ac:dyDescent="0.3">
      <c r="A232" s="257" t="s">
        <v>808</v>
      </c>
    </row>
    <row r="233" spans="1:10" ht="20.100000000000001" hidden="1" customHeight="1" thickBot="1" x14ac:dyDescent="0.25">
      <c r="A233" s="100" t="s">
        <v>101</v>
      </c>
      <c r="B233" s="110"/>
      <c r="C233" s="110"/>
      <c r="D233" s="110">
        <f t="shared" ref="D233:D238" si="163">SUM(B233:C233)</f>
        <v>0</v>
      </c>
      <c r="E233" s="110">
        <v>10</v>
      </c>
      <c r="F233" s="110">
        <v>2</v>
      </c>
      <c r="G233" s="110">
        <f t="shared" ref="G233:G238" si="164">SUM(E233:F233)</f>
        <v>12</v>
      </c>
      <c r="H233" s="101">
        <f t="shared" ref="H233:H238" si="165">B233+E233</f>
        <v>10</v>
      </c>
      <c r="I233" s="101">
        <f t="shared" ref="I233:I238" si="166">C233+F233</f>
        <v>2</v>
      </c>
      <c r="J233" s="101">
        <f t="shared" ref="J233:J238" si="167">I233+H233</f>
        <v>12</v>
      </c>
    </row>
    <row r="234" spans="1:10" ht="20.100000000000001" hidden="1" customHeight="1" thickBot="1" x14ac:dyDescent="0.25">
      <c r="A234" s="102" t="s">
        <v>134</v>
      </c>
      <c r="B234" s="103"/>
      <c r="C234" s="103"/>
      <c r="D234" s="104">
        <f t="shared" si="163"/>
        <v>0</v>
      </c>
      <c r="E234" s="104">
        <v>7</v>
      </c>
      <c r="F234" s="103">
        <v>6</v>
      </c>
      <c r="G234" s="104">
        <f t="shared" si="164"/>
        <v>13</v>
      </c>
      <c r="H234" s="105">
        <f t="shared" si="165"/>
        <v>7</v>
      </c>
      <c r="I234" s="105">
        <f t="shared" si="166"/>
        <v>6</v>
      </c>
      <c r="J234" s="105">
        <f t="shared" si="167"/>
        <v>13</v>
      </c>
    </row>
    <row r="235" spans="1:10" ht="20.100000000000001" hidden="1" customHeight="1" thickBot="1" x14ac:dyDescent="0.25">
      <c r="A235" s="100" t="s">
        <v>102</v>
      </c>
      <c r="B235" s="110"/>
      <c r="C235" s="110"/>
      <c r="D235" s="110">
        <f t="shared" si="163"/>
        <v>0</v>
      </c>
      <c r="E235" s="110">
        <v>16</v>
      </c>
      <c r="F235" s="110">
        <v>17</v>
      </c>
      <c r="G235" s="110">
        <f t="shared" si="164"/>
        <v>33</v>
      </c>
      <c r="H235" s="101">
        <f t="shared" si="165"/>
        <v>16</v>
      </c>
      <c r="I235" s="101">
        <f t="shared" si="166"/>
        <v>17</v>
      </c>
      <c r="J235" s="101">
        <f t="shared" si="167"/>
        <v>33</v>
      </c>
    </row>
    <row r="236" spans="1:10" ht="20.100000000000001" hidden="1" customHeight="1" thickBot="1" x14ac:dyDescent="0.25">
      <c r="A236" s="102" t="s">
        <v>133</v>
      </c>
      <c r="B236" s="103"/>
      <c r="C236" s="103"/>
      <c r="D236" s="104">
        <f t="shared" si="163"/>
        <v>0</v>
      </c>
      <c r="E236" s="104">
        <v>0</v>
      </c>
      <c r="F236" s="103">
        <v>1</v>
      </c>
      <c r="G236" s="104">
        <f t="shared" si="164"/>
        <v>1</v>
      </c>
      <c r="H236" s="105">
        <f t="shared" si="165"/>
        <v>0</v>
      </c>
      <c r="I236" s="105">
        <f t="shared" si="166"/>
        <v>1</v>
      </c>
      <c r="J236" s="105">
        <f t="shared" si="167"/>
        <v>1</v>
      </c>
    </row>
    <row r="237" spans="1:10" ht="20.100000000000001" hidden="1" customHeight="1" thickBot="1" x14ac:dyDescent="0.25">
      <c r="A237" s="100" t="s">
        <v>135</v>
      </c>
      <c r="B237" s="110"/>
      <c r="C237" s="110"/>
      <c r="D237" s="110">
        <f t="shared" si="163"/>
        <v>0</v>
      </c>
      <c r="E237" s="110">
        <v>5</v>
      </c>
      <c r="F237" s="110">
        <v>3</v>
      </c>
      <c r="G237" s="110">
        <f t="shared" si="164"/>
        <v>8</v>
      </c>
      <c r="H237" s="101">
        <f t="shared" si="165"/>
        <v>5</v>
      </c>
      <c r="I237" s="101">
        <f t="shared" si="166"/>
        <v>3</v>
      </c>
      <c r="J237" s="101">
        <f t="shared" si="167"/>
        <v>8</v>
      </c>
    </row>
    <row r="238" spans="1:10" ht="20.100000000000001" hidden="1" customHeight="1" thickBot="1" x14ac:dyDescent="0.25">
      <c r="A238" s="102" t="s">
        <v>293</v>
      </c>
      <c r="B238" s="103">
        <v>1</v>
      </c>
      <c r="C238" s="103">
        <v>4</v>
      </c>
      <c r="D238" s="104">
        <f t="shared" si="163"/>
        <v>5</v>
      </c>
      <c r="E238" s="104">
        <v>63</v>
      </c>
      <c r="F238" s="103">
        <v>136</v>
      </c>
      <c r="G238" s="104">
        <f t="shared" si="164"/>
        <v>199</v>
      </c>
      <c r="H238" s="105">
        <f t="shared" si="165"/>
        <v>64</v>
      </c>
      <c r="I238" s="105">
        <f t="shared" si="166"/>
        <v>140</v>
      </c>
      <c r="J238" s="105">
        <f t="shared" si="167"/>
        <v>204</v>
      </c>
    </row>
    <row r="239" spans="1:10" ht="20.100000000000001" hidden="1" customHeight="1" thickBot="1" x14ac:dyDescent="0.25">
      <c r="A239" s="106" t="s">
        <v>15</v>
      </c>
      <c r="B239" s="107">
        <f t="shared" ref="B239:J239" si="168">SUM(B233:B238)</f>
        <v>1</v>
      </c>
      <c r="C239" s="107">
        <f t="shared" si="168"/>
        <v>4</v>
      </c>
      <c r="D239" s="107">
        <f t="shared" si="168"/>
        <v>5</v>
      </c>
      <c r="E239" s="107">
        <f t="shared" si="168"/>
        <v>101</v>
      </c>
      <c r="F239" s="107">
        <f t="shared" si="168"/>
        <v>165</v>
      </c>
      <c r="G239" s="107">
        <f t="shared" si="168"/>
        <v>266</v>
      </c>
      <c r="H239" s="108">
        <f t="shared" si="168"/>
        <v>102</v>
      </c>
      <c r="I239" s="108">
        <f t="shared" si="168"/>
        <v>169</v>
      </c>
      <c r="J239" s="108">
        <f t="shared" si="168"/>
        <v>271</v>
      </c>
    </row>
    <row r="240" spans="1:10" ht="20.100000000000001" hidden="1" customHeight="1" x14ac:dyDescent="0.2"/>
    <row r="241" spans="1:10" ht="20.100000000000001" hidden="1" customHeight="1" thickBot="1" x14ac:dyDescent="0.3">
      <c r="A241" s="258" t="s">
        <v>450</v>
      </c>
    </row>
    <row r="242" spans="1:10" ht="20.100000000000001" hidden="1" customHeight="1" thickBot="1" x14ac:dyDescent="0.25">
      <c r="A242" s="100" t="s">
        <v>101</v>
      </c>
      <c r="B242" s="110"/>
      <c r="C242" s="110"/>
      <c r="D242" s="110">
        <f t="shared" ref="D242:D247" si="169">SUM(B242:C242)</f>
        <v>0</v>
      </c>
      <c r="E242" s="110">
        <v>4</v>
      </c>
      <c r="F242" s="110">
        <v>0</v>
      </c>
      <c r="G242" s="110">
        <f t="shared" ref="G242:G247" si="170">SUM(E242:F242)</f>
        <v>4</v>
      </c>
      <c r="H242" s="101">
        <f t="shared" ref="H242:H247" si="171">B242+E242</f>
        <v>4</v>
      </c>
      <c r="I242" s="101">
        <f t="shared" ref="I242:I247" si="172">C242+F242</f>
        <v>0</v>
      </c>
      <c r="J242" s="101">
        <f t="shared" ref="J242:J247" si="173">I242+H242</f>
        <v>4</v>
      </c>
    </row>
    <row r="243" spans="1:10" ht="20.100000000000001" hidden="1" customHeight="1" thickBot="1" x14ac:dyDescent="0.25">
      <c r="A243" s="102" t="s">
        <v>134</v>
      </c>
      <c r="B243" s="103"/>
      <c r="C243" s="103"/>
      <c r="D243" s="104">
        <f t="shared" si="169"/>
        <v>0</v>
      </c>
      <c r="E243" s="104">
        <v>22</v>
      </c>
      <c r="F243" s="103">
        <v>10</v>
      </c>
      <c r="G243" s="104">
        <f t="shared" si="170"/>
        <v>32</v>
      </c>
      <c r="H243" s="105">
        <f t="shared" si="171"/>
        <v>22</v>
      </c>
      <c r="I243" s="105">
        <f t="shared" si="172"/>
        <v>10</v>
      </c>
      <c r="J243" s="105">
        <f t="shared" si="173"/>
        <v>32</v>
      </c>
    </row>
    <row r="244" spans="1:10" ht="20.100000000000001" hidden="1" customHeight="1" thickBot="1" x14ac:dyDescent="0.25">
      <c r="A244" s="100" t="s">
        <v>102</v>
      </c>
      <c r="B244" s="110"/>
      <c r="C244" s="110">
        <v>1</v>
      </c>
      <c r="D244" s="110">
        <f t="shared" si="169"/>
        <v>1</v>
      </c>
      <c r="E244" s="110">
        <v>7</v>
      </c>
      <c r="F244" s="110">
        <v>12</v>
      </c>
      <c r="G244" s="110">
        <f t="shared" si="170"/>
        <v>19</v>
      </c>
      <c r="H244" s="101">
        <f t="shared" si="171"/>
        <v>7</v>
      </c>
      <c r="I244" s="101">
        <f t="shared" si="172"/>
        <v>13</v>
      </c>
      <c r="J244" s="101">
        <f t="shared" si="173"/>
        <v>20</v>
      </c>
    </row>
    <row r="245" spans="1:10" ht="20.100000000000001" hidden="1" customHeight="1" thickBot="1" x14ac:dyDescent="0.25">
      <c r="A245" s="102" t="s">
        <v>133</v>
      </c>
      <c r="B245" s="103"/>
      <c r="C245" s="103"/>
      <c r="D245" s="104">
        <f t="shared" si="169"/>
        <v>0</v>
      </c>
      <c r="E245" s="104">
        <v>0</v>
      </c>
      <c r="F245" s="103">
        <v>1</v>
      </c>
      <c r="G245" s="104">
        <f t="shared" si="170"/>
        <v>1</v>
      </c>
      <c r="H245" s="105">
        <f t="shared" si="171"/>
        <v>0</v>
      </c>
      <c r="I245" s="105">
        <f t="shared" si="172"/>
        <v>1</v>
      </c>
      <c r="J245" s="105">
        <f t="shared" si="173"/>
        <v>1</v>
      </c>
    </row>
    <row r="246" spans="1:10" ht="20.100000000000001" hidden="1" customHeight="1" thickBot="1" x14ac:dyDescent="0.25">
      <c r="A246" s="100" t="s">
        <v>135</v>
      </c>
      <c r="B246" s="110"/>
      <c r="C246" s="110">
        <v>2</v>
      </c>
      <c r="D246" s="110">
        <f t="shared" si="169"/>
        <v>2</v>
      </c>
      <c r="E246" s="110"/>
      <c r="F246" s="110"/>
      <c r="G246" s="110">
        <f t="shared" si="170"/>
        <v>0</v>
      </c>
      <c r="H246" s="101">
        <f t="shared" si="171"/>
        <v>0</v>
      </c>
      <c r="I246" s="101">
        <f t="shared" si="172"/>
        <v>2</v>
      </c>
      <c r="J246" s="101">
        <f t="shared" si="173"/>
        <v>2</v>
      </c>
    </row>
    <row r="247" spans="1:10" ht="20.100000000000001" hidden="1" customHeight="1" thickBot="1" x14ac:dyDescent="0.25">
      <c r="A247" s="102" t="s">
        <v>293</v>
      </c>
      <c r="B247" s="103"/>
      <c r="C247" s="103"/>
      <c r="D247" s="104">
        <f t="shared" si="169"/>
        <v>0</v>
      </c>
      <c r="E247" s="104">
        <v>2</v>
      </c>
      <c r="F247" s="103">
        <v>5</v>
      </c>
      <c r="G247" s="104">
        <f t="shared" si="170"/>
        <v>7</v>
      </c>
      <c r="H247" s="105">
        <f t="shared" si="171"/>
        <v>2</v>
      </c>
      <c r="I247" s="105">
        <f t="shared" si="172"/>
        <v>5</v>
      </c>
      <c r="J247" s="105">
        <f t="shared" si="173"/>
        <v>7</v>
      </c>
    </row>
    <row r="248" spans="1:10" ht="20.100000000000001" hidden="1" customHeight="1" thickBot="1" x14ac:dyDescent="0.25">
      <c r="A248" s="106" t="s">
        <v>15</v>
      </c>
      <c r="B248" s="107">
        <f t="shared" ref="B248:J248" si="174">SUM(B242:B247)</f>
        <v>0</v>
      </c>
      <c r="C248" s="107">
        <f t="shared" si="174"/>
        <v>3</v>
      </c>
      <c r="D248" s="107">
        <f t="shared" si="174"/>
        <v>3</v>
      </c>
      <c r="E248" s="107">
        <f t="shared" si="174"/>
        <v>35</v>
      </c>
      <c r="F248" s="107">
        <f t="shared" si="174"/>
        <v>28</v>
      </c>
      <c r="G248" s="107">
        <f t="shared" si="174"/>
        <v>63</v>
      </c>
      <c r="H248" s="108">
        <f t="shared" si="174"/>
        <v>35</v>
      </c>
      <c r="I248" s="108">
        <f t="shared" si="174"/>
        <v>31</v>
      </c>
      <c r="J248" s="108">
        <f t="shared" si="174"/>
        <v>66</v>
      </c>
    </row>
    <row r="249" spans="1:10" ht="20.100000000000001" hidden="1" customHeight="1" x14ac:dyDescent="0.2"/>
    <row r="250" spans="1:10" ht="20.100000000000001" hidden="1" customHeight="1" thickBot="1" x14ac:dyDescent="0.3">
      <c r="A250" s="258" t="s">
        <v>15</v>
      </c>
    </row>
    <row r="251" spans="1:10" ht="20.100000000000001" hidden="1" customHeight="1" thickBot="1" x14ac:dyDescent="0.25">
      <c r="A251" s="100" t="s">
        <v>101</v>
      </c>
      <c r="B251" s="110">
        <f>SUM(B168+B186+B195+B204+B214+B224+B233+B242)</f>
        <v>0</v>
      </c>
      <c r="C251" s="110">
        <f>SUM(C168+C186+C195+C204+C214+C224+C233+C242)</f>
        <v>0</v>
      </c>
      <c r="D251" s="110">
        <f t="shared" ref="D251:D257" si="175">SUM(B251:C251)</f>
        <v>0</v>
      </c>
      <c r="E251" s="110">
        <f>SUM(E168+E186+E195+E204+E214+E224+E233+E242)</f>
        <v>81</v>
      </c>
      <c r="F251" s="110">
        <f t="shared" ref="F251" si="176">SUM(F168+F186+F195+F204+F214+F224+F233+F242)</f>
        <v>13</v>
      </c>
      <c r="G251" s="110">
        <f t="shared" ref="G251:G257" si="177">SUM(E251:F251)</f>
        <v>94</v>
      </c>
      <c r="H251" s="110">
        <f t="shared" ref="H251:I251" si="178">SUM(H168+H186+H195+H204+H214+H224+H233+H242)</f>
        <v>81</v>
      </c>
      <c r="I251" s="110">
        <f t="shared" si="178"/>
        <v>13</v>
      </c>
      <c r="J251" s="110">
        <f t="shared" ref="J251:J257" si="179">SUM(H251:I251)</f>
        <v>94</v>
      </c>
    </row>
    <row r="252" spans="1:10" ht="20.100000000000001" hidden="1" customHeight="1" thickBot="1" x14ac:dyDescent="0.25">
      <c r="A252" s="102" t="s">
        <v>134</v>
      </c>
      <c r="B252" s="110">
        <f t="shared" ref="B252:C252" si="180">SUM(B169+B187+B196+B205+B215+B225+B234+B243)</f>
        <v>1</v>
      </c>
      <c r="C252" s="110">
        <f t="shared" si="180"/>
        <v>0</v>
      </c>
      <c r="D252" s="110">
        <f t="shared" si="175"/>
        <v>1</v>
      </c>
      <c r="E252" s="110">
        <f t="shared" ref="E252:F252" si="181">SUM(E169+E187+E196+E205+E215+E225+E234+E243)</f>
        <v>75</v>
      </c>
      <c r="F252" s="110">
        <f t="shared" si="181"/>
        <v>36</v>
      </c>
      <c r="G252" s="110">
        <f t="shared" si="177"/>
        <v>111</v>
      </c>
      <c r="H252" s="110">
        <f t="shared" ref="H252:I252" si="182">SUM(H169+H187+H196+H205+H215+H225+H234+H243)</f>
        <v>76</v>
      </c>
      <c r="I252" s="110">
        <f t="shared" si="182"/>
        <v>36</v>
      </c>
      <c r="J252" s="110">
        <f t="shared" si="179"/>
        <v>112</v>
      </c>
    </row>
    <row r="253" spans="1:10" ht="20.100000000000001" hidden="1" customHeight="1" thickBot="1" x14ac:dyDescent="0.25">
      <c r="A253" s="100" t="s">
        <v>102</v>
      </c>
      <c r="B253" s="110">
        <f t="shared" ref="B253:C253" si="183">SUM(B170+B188+B197+B206+B216+B226+B235+B244)</f>
        <v>0</v>
      </c>
      <c r="C253" s="110">
        <f t="shared" si="183"/>
        <v>3</v>
      </c>
      <c r="D253" s="110">
        <f t="shared" si="175"/>
        <v>3</v>
      </c>
      <c r="E253" s="110">
        <f t="shared" ref="E253:F253" si="184">SUM(E170+E188+E197+E206+E216+E226+E235+E244)</f>
        <v>60</v>
      </c>
      <c r="F253" s="110">
        <f t="shared" si="184"/>
        <v>63</v>
      </c>
      <c r="G253" s="110">
        <f t="shared" si="177"/>
        <v>123</v>
      </c>
      <c r="H253" s="110">
        <f t="shared" ref="H253:I253" si="185">SUM(H170+H188+H197+H206+H216+H226+H235+H244)</f>
        <v>60</v>
      </c>
      <c r="I253" s="110">
        <f t="shared" si="185"/>
        <v>66</v>
      </c>
      <c r="J253" s="110">
        <f t="shared" si="179"/>
        <v>126</v>
      </c>
    </row>
    <row r="254" spans="1:10" ht="20.100000000000001" hidden="1" customHeight="1" thickBot="1" x14ac:dyDescent="0.25">
      <c r="A254" s="102" t="s">
        <v>133</v>
      </c>
      <c r="B254" s="110">
        <f t="shared" ref="B254:C254" si="186">SUM(B171+B189+B198+B207+B217+B227+B236+B245)</f>
        <v>0</v>
      </c>
      <c r="C254" s="110">
        <f t="shared" si="186"/>
        <v>0</v>
      </c>
      <c r="D254" s="110">
        <f t="shared" si="175"/>
        <v>0</v>
      </c>
      <c r="E254" s="110">
        <f t="shared" ref="E254:F254" si="187">SUM(E171+E189+E198+E207+E217+E227+E236+E245)</f>
        <v>2</v>
      </c>
      <c r="F254" s="110">
        <f t="shared" si="187"/>
        <v>5</v>
      </c>
      <c r="G254" s="110">
        <f t="shared" si="177"/>
        <v>7</v>
      </c>
      <c r="H254" s="110">
        <f t="shared" ref="H254:I254" si="188">SUM(H171+H189+H198+H207+H217+H227+H236+H245)</f>
        <v>2</v>
      </c>
      <c r="I254" s="110">
        <f t="shared" si="188"/>
        <v>5</v>
      </c>
      <c r="J254" s="110">
        <f t="shared" si="179"/>
        <v>7</v>
      </c>
    </row>
    <row r="255" spans="1:10" ht="20.100000000000001" hidden="1" customHeight="1" thickBot="1" x14ac:dyDescent="0.25">
      <c r="A255" s="100" t="s">
        <v>135</v>
      </c>
      <c r="B255" s="110">
        <f t="shared" ref="B255:C255" si="189">SUM(B172+B190+B199+B208+B218+B228+B237+B246)</f>
        <v>0</v>
      </c>
      <c r="C255" s="110">
        <f t="shared" si="189"/>
        <v>2</v>
      </c>
      <c r="D255" s="110">
        <f t="shared" si="175"/>
        <v>2</v>
      </c>
      <c r="E255" s="110">
        <f t="shared" ref="E255:F255" si="190">SUM(E172+E190+E199+E208+E218+E228+E237+E246)</f>
        <v>13</v>
      </c>
      <c r="F255" s="110">
        <f t="shared" si="190"/>
        <v>9</v>
      </c>
      <c r="G255" s="110">
        <f t="shared" si="177"/>
        <v>22</v>
      </c>
      <c r="H255" s="110">
        <f t="shared" ref="H255:I255" si="191">SUM(H172+H190+H199+H208+H218+H228+H237+H246)</f>
        <v>13</v>
      </c>
      <c r="I255" s="110">
        <f t="shared" si="191"/>
        <v>11</v>
      </c>
      <c r="J255" s="110">
        <f t="shared" si="179"/>
        <v>24</v>
      </c>
    </row>
    <row r="256" spans="1:10" ht="20.100000000000001" hidden="1" customHeight="1" thickBot="1" x14ac:dyDescent="0.25">
      <c r="A256" s="102" t="s">
        <v>293</v>
      </c>
      <c r="B256" s="110">
        <f t="shared" ref="B256:C256" si="192">SUM(B173+B191+B200+B209+B219+B229+B238+B247)</f>
        <v>1</v>
      </c>
      <c r="C256" s="110">
        <f t="shared" si="192"/>
        <v>4</v>
      </c>
      <c r="D256" s="110">
        <f t="shared" si="175"/>
        <v>5</v>
      </c>
      <c r="E256" s="110">
        <f t="shared" ref="E256:F256" si="193">SUM(E173+E191+E200+E209+E219+E229+E238+E247)</f>
        <v>194</v>
      </c>
      <c r="F256" s="110">
        <f t="shared" si="193"/>
        <v>277</v>
      </c>
      <c r="G256" s="110">
        <f t="shared" si="177"/>
        <v>471</v>
      </c>
      <c r="H256" s="110">
        <f t="shared" ref="H256:I256" si="194">SUM(H173+H191+H200+H209+H219+H229+H238+H247)</f>
        <v>195</v>
      </c>
      <c r="I256" s="110">
        <f t="shared" si="194"/>
        <v>281</v>
      </c>
      <c r="J256" s="110">
        <f t="shared" si="179"/>
        <v>476</v>
      </c>
    </row>
    <row r="257" spans="1:10" ht="20.100000000000001" hidden="1" customHeight="1" thickBot="1" x14ac:dyDescent="0.25">
      <c r="A257" s="106" t="s">
        <v>15</v>
      </c>
      <c r="B257" s="107">
        <f>SUM(B251:B256)</f>
        <v>2</v>
      </c>
      <c r="C257" s="107">
        <f>SUM(C251:C256)</f>
        <v>9</v>
      </c>
      <c r="D257" s="110">
        <f t="shared" si="175"/>
        <v>11</v>
      </c>
      <c r="E257" s="107">
        <f>SUM(E251:E256)</f>
        <v>425</v>
      </c>
      <c r="F257" s="107">
        <f>SUM(F251:F256)</f>
        <v>403</v>
      </c>
      <c r="G257" s="110">
        <f t="shared" si="177"/>
        <v>828</v>
      </c>
      <c r="H257" s="107">
        <f>SUM(H251:H256)</f>
        <v>427</v>
      </c>
      <c r="I257" s="107">
        <f>SUM(I251:I256)</f>
        <v>412</v>
      </c>
      <c r="J257" s="110">
        <f t="shared" si="179"/>
        <v>839</v>
      </c>
    </row>
    <row r="258" spans="1:10" ht="20.100000000000001" hidden="1" customHeight="1" x14ac:dyDescent="0.2"/>
    <row r="259" spans="1:10" ht="20.100000000000001" customHeight="1" x14ac:dyDescent="0.2"/>
    <row r="260" spans="1:10" ht="20.100000000000001" customHeight="1" x14ac:dyDescent="0.2"/>
    <row r="261" spans="1:10" ht="20.100000000000001" customHeight="1" x14ac:dyDescent="0.2"/>
    <row r="262" spans="1:10" ht="20.100000000000001" customHeight="1" x14ac:dyDescent="0.2"/>
    <row r="263" spans="1:10" ht="20.100000000000001" customHeight="1" x14ac:dyDescent="0.2"/>
    <row r="264" spans="1:10" ht="20.100000000000001" customHeight="1" x14ac:dyDescent="0.2"/>
    <row r="265" spans="1:10" ht="20.100000000000001" customHeight="1" x14ac:dyDescent="0.2"/>
    <row r="266" spans="1:10" ht="20.100000000000001" customHeight="1" x14ac:dyDescent="0.2"/>
    <row r="267" spans="1:10" ht="20.100000000000001" customHeight="1" x14ac:dyDescent="0.2"/>
    <row r="268" spans="1:10" ht="20.100000000000001" customHeight="1" x14ac:dyDescent="0.2"/>
    <row r="269" spans="1:10" ht="20.100000000000001" customHeight="1" x14ac:dyDescent="0.2"/>
    <row r="270" spans="1:10" ht="20.100000000000001" customHeight="1" x14ac:dyDescent="0.2"/>
    <row r="271" spans="1:10" ht="20.100000000000001" customHeight="1" x14ac:dyDescent="0.2"/>
    <row r="272" spans="1:10"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sheetData>
  <mergeCells count="12">
    <mergeCell ref="A1:K1"/>
    <mergeCell ref="A2:K2"/>
    <mergeCell ref="A3:K3"/>
    <mergeCell ref="A4:K4"/>
    <mergeCell ref="B7:D7"/>
    <mergeCell ref="E7:G7"/>
    <mergeCell ref="B6:D6"/>
    <mergeCell ref="E6:G6"/>
    <mergeCell ref="H6:J6"/>
    <mergeCell ref="A6:A9"/>
    <mergeCell ref="K6:K9"/>
    <mergeCell ref="H7:J7"/>
  </mergeCells>
  <printOptions horizontalCentered="1" verticalCentered="1"/>
  <pageMargins left="0" right="0" top="0" bottom="0"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U19"/>
  <sheetViews>
    <sheetView showGridLines="0" rightToLeft="1" view="pageBreakPreview" zoomScaleNormal="100" zoomScaleSheetLayoutView="100" workbookViewId="0">
      <selection activeCell="Q11" sqref="Q11"/>
    </sheetView>
  </sheetViews>
  <sheetFormatPr defaultColWidth="9.140625" defaultRowHeight="12.75" x14ac:dyDescent="0.2"/>
  <cols>
    <col min="1" max="1" width="30" style="187" customWidth="1"/>
    <col min="2" max="5" width="9.28515625" style="187" customWidth="1"/>
    <col min="6" max="6" width="7.7109375" style="187" customWidth="1"/>
    <col min="7" max="8" width="10.7109375" style="187" customWidth="1"/>
    <col min="9" max="11" width="9.28515625" style="187" customWidth="1"/>
    <col min="12" max="12" width="40.28515625" style="187" customWidth="1"/>
    <col min="13" max="16384" width="9.140625" style="187"/>
  </cols>
  <sheetData>
    <row r="1" spans="1:21" s="80" customFormat="1" ht="21.95" customHeight="1" x14ac:dyDescent="0.2">
      <c r="A1" s="1363" t="s">
        <v>1051</v>
      </c>
      <c r="B1" s="1363"/>
      <c r="C1" s="1363"/>
      <c r="D1" s="1363"/>
      <c r="E1" s="1363"/>
      <c r="F1" s="1363"/>
      <c r="G1" s="1363"/>
      <c r="H1" s="1363"/>
      <c r="I1" s="1363"/>
      <c r="J1" s="1363"/>
      <c r="K1" s="1363"/>
      <c r="L1" s="1363"/>
      <c r="M1" s="77"/>
      <c r="N1" s="77"/>
      <c r="O1" s="77"/>
      <c r="P1" s="77"/>
      <c r="Q1" s="77"/>
      <c r="R1" s="77"/>
      <c r="S1" s="77"/>
      <c r="T1" s="78"/>
      <c r="U1" s="79"/>
    </row>
    <row r="2" spans="1:21" s="82" customFormat="1" ht="18" customHeight="1" x14ac:dyDescent="0.2">
      <c r="A2" s="1363" t="s">
        <v>1334</v>
      </c>
      <c r="B2" s="1363"/>
      <c r="C2" s="1363"/>
      <c r="D2" s="1363"/>
      <c r="E2" s="1363"/>
      <c r="F2" s="1363"/>
      <c r="G2" s="1363"/>
      <c r="H2" s="1363"/>
      <c r="I2" s="1363"/>
      <c r="J2" s="1363"/>
      <c r="K2" s="1363"/>
      <c r="L2" s="1363"/>
      <c r="M2" s="77"/>
      <c r="N2" s="81"/>
      <c r="O2" s="81"/>
      <c r="P2" s="81"/>
      <c r="Q2" s="81"/>
      <c r="R2" s="81"/>
      <c r="S2" s="81"/>
      <c r="T2" s="81"/>
      <c r="U2" s="81"/>
    </row>
    <row r="3" spans="1:21" s="82" customFormat="1" ht="33.75" customHeight="1" x14ac:dyDescent="0.2">
      <c r="A3" s="1364" t="s">
        <v>1200</v>
      </c>
      <c r="B3" s="1365"/>
      <c r="C3" s="1365"/>
      <c r="D3" s="1365"/>
      <c r="E3" s="1365"/>
      <c r="F3" s="1365"/>
      <c r="G3" s="1365"/>
      <c r="H3" s="1365"/>
      <c r="I3" s="1365"/>
      <c r="J3" s="1365"/>
      <c r="K3" s="1365"/>
      <c r="L3" s="1365"/>
      <c r="M3" s="83"/>
      <c r="N3" s="83"/>
      <c r="O3" s="83"/>
      <c r="P3" s="83"/>
      <c r="Q3" s="83"/>
      <c r="R3" s="83"/>
      <c r="S3" s="83"/>
      <c r="T3" s="83"/>
      <c r="U3" s="83"/>
    </row>
    <row r="4" spans="1:21" s="61" customFormat="1" ht="15.75" x14ac:dyDescent="0.2">
      <c r="A4" s="1366" t="s">
        <v>1331</v>
      </c>
      <c r="B4" s="1366"/>
      <c r="C4" s="1366"/>
      <c r="D4" s="1366"/>
      <c r="E4" s="1366"/>
      <c r="F4" s="1366"/>
      <c r="G4" s="1366"/>
      <c r="H4" s="1366"/>
      <c r="I4" s="1366"/>
      <c r="J4" s="1366"/>
      <c r="K4" s="1366"/>
      <c r="L4" s="1366"/>
      <c r="M4" s="84"/>
      <c r="N4" s="84"/>
      <c r="O4" s="84"/>
      <c r="P4" s="84"/>
      <c r="Q4" s="84"/>
      <c r="R4" s="84"/>
      <c r="S4" s="84"/>
      <c r="T4" s="84"/>
      <c r="U4" s="84"/>
    </row>
    <row r="5" spans="1:21" s="61" customFormat="1" ht="20.100000000000001" customHeight="1" x14ac:dyDescent="0.2">
      <c r="A5" s="85" t="s">
        <v>512</v>
      </c>
      <c r="B5" s="85"/>
      <c r="C5" s="85"/>
      <c r="D5" s="85"/>
      <c r="E5" s="85"/>
      <c r="F5" s="85"/>
      <c r="G5" s="85"/>
      <c r="H5" s="85"/>
      <c r="I5" s="85"/>
      <c r="J5" s="85"/>
      <c r="K5" s="85"/>
      <c r="L5" s="86" t="s">
        <v>511</v>
      </c>
    </row>
    <row r="6" spans="1:21" s="185" customFormat="1" ht="18" customHeight="1" thickBot="1" x14ac:dyDescent="0.25">
      <c r="A6" s="1367" t="s">
        <v>918</v>
      </c>
      <c r="B6" s="1319" t="s">
        <v>244</v>
      </c>
      <c r="C6" s="1319"/>
      <c r="D6" s="1319" t="s">
        <v>223</v>
      </c>
      <c r="E6" s="1319"/>
      <c r="F6" s="1319" t="s">
        <v>222</v>
      </c>
      <c r="G6" s="1319"/>
      <c r="H6" s="1319" t="s">
        <v>426</v>
      </c>
      <c r="I6" s="1319"/>
      <c r="J6" s="1319" t="s">
        <v>7</v>
      </c>
      <c r="K6" s="1319"/>
      <c r="L6" s="1371" t="s">
        <v>1328</v>
      </c>
      <c r="M6" s="184"/>
    </row>
    <row r="7" spans="1:21" s="185" customFormat="1" ht="15.75" customHeight="1" thickTop="1" thickBot="1" x14ac:dyDescent="0.25">
      <c r="A7" s="1368"/>
      <c r="B7" s="1089" t="s">
        <v>1304</v>
      </c>
      <c r="C7" s="1089"/>
      <c r="D7" s="1089" t="s">
        <v>567</v>
      </c>
      <c r="E7" s="1089"/>
      <c r="F7" s="1089" t="s">
        <v>790</v>
      </c>
      <c r="G7" s="1089"/>
      <c r="H7" s="1089" t="s">
        <v>229</v>
      </c>
      <c r="I7" s="1089"/>
      <c r="J7" s="1089" t="s">
        <v>8</v>
      </c>
      <c r="K7" s="1089"/>
      <c r="L7" s="1372"/>
      <c r="M7" s="184"/>
    </row>
    <row r="8" spans="1:21" s="185" customFormat="1" ht="14.25" customHeight="1" thickTop="1" thickBot="1" x14ac:dyDescent="0.25">
      <c r="A8" s="1369"/>
      <c r="B8" s="425" t="s">
        <v>9</v>
      </c>
      <c r="C8" s="425" t="s">
        <v>464</v>
      </c>
      <c r="D8" s="425" t="s">
        <v>9</v>
      </c>
      <c r="E8" s="425" t="s">
        <v>464</v>
      </c>
      <c r="F8" s="425" t="s">
        <v>9</v>
      </c>
      <c r="G8" s="425" t="s">
        <v>464</v>
      </c>
      <c r="H8" s="425" t="s">
        <v>9</v>
      </c>
      <c r="I8" s="425" t="s">
        <v>464</v>
      </c>
      <c r="J8" s="425" t="s">
        <v>9</v>
      </c>
      <c r="K8" s="425" t="s">
        <v>464</v>
      </c>
      <c r="L8" s="1373"/>
      <c r="M8" s="184"/>
    </row>
    <row r="9" spans="1:21" s="185" customFormat="1" ht="28.5" customHeight="1" thickTop="1" x14ac:dyDescent="0.2">
      <c r="A9" s="1370"/>
      <c r="B9" s="426" t="s">
        <v>465</v>
      </c>
      <c r="C9" s="426" t="s">
        <v>466</v>
      </c>
      <c r="D9" s="426" t="s">
        <v>465</v>
      </c>
      <c r="E9" s="426" t="s">
        <v>466</v>
      </c>
      <c r="F9" s="426" t="s">
        <v>465</v>
      </c>
      <c r="G9" s="426" t="s">
        <v>466</v>
      </c>
      <c r="H9" s="426" t="s">
        <v>465</v>
      </c>
      <c r="I9" s="426" t="s">
        <v>466</v>
      </c>
      <c r="J9" s="426" t="s">
        <v>465</v>
      </c>
      <c r="K9" s="426" t="s">
        <v>466</v>
      </c>
      <c r="L9" s="1374"/>
      <c r="M9" s="184"/>
    </row>
    <row r="10" spans="1:21" s="61" customFormat="1" ht="40.5" customHeight="1" thickBot="1" x14ac:dyDescent="0.25">
      <c r="A10" s="507" t="s">
        <v>881</v>
      </c>
      <c r="B10" s="427">
        <v>15</v>
      </c>
      <c r="C10" s="427">
        <v>26</v>
      </c>
      <c r="D10" s="427">
        <v>12</v>
      </c>
      <c r="E10" s="427">
        <v>23</v>
      </c>
      <c r="F10" s="427">
        <v>476</v>
      </c>
      <c r="G10" s="427">
        <v>162</v>
      </c>
      <c r="H10" s="427">
        <v>46</v>
      </c>
      <c r="I10" s="427">
        <v>10</v>
      </c>
      <c r="J10" s="428">
        <f>SUM(B10+D10+F10+H10)</f>
        <v>549</v>
      </c>
      <c r="K10" s="428">
        <f>SUM(C10+E10+G10+I10)</f>
        <v>221</v>
      </c>
      <c r="L10" s="429" t="s">
        <v>1305</v>
      </c>
      <c r="M10" s="186"/>
    </row>
    <row r="11" spans="1:21" s="61" customFormat="1" ht="43.5" customHeight="1" x14ac:dyDescent="0.2">
      <c r="A11" s="431" t="s">
        <v>882</v>
      </c>
      <c r="B11" s="432">
        <v>15</v>
      </c>
      <c r="C11" s="432">
        <v>27</v>
      </c>
      <c r="D11" s="432">
        <v>27</v>
      </c>
      <c r="E11" s="432">
        <v>90</v>
      </c>
      <c r="F11" s="432">
        <v>467</v>
      </c>
      <c r="G11" s="432">
        <v>2309</v>
      </c>
      <c r="H11" s="432">
        <v>22</v>
      </c>
      <c r="I11" s="432">
        <v>72</v>
      </c>
      <c r="J11" s="433">
        <f>SUM(B11+D11+F11+H11)</f>
        <v>531</v>
      </c>
      <c r="K11" s="433">
        <f>SUM(C11+E11+G11+I11)</f>
        <v>2498</v>
      </c>
      <c r="L11" s="434" t="s">
        <v>1306</v>
      </c>
      <c r="M11" s="186"/>
    </row>
    <row r="12" spans="1:21" ht="30.75" customHeight="1" x14ac:dyDescent="0.2">
      <c r="A12" s="435" t="s">
        <v>7</v>
      </c>
      <c r="B12" s="436">
        <f>SUM(B10:B11)</f>
        <v>30</v>
      </c>
      <c r="C12" s="436">
        <f t="shared" ref="C12:I12" si="0">SUM(C10:C11)</f>
        <v>53</v>
      </c>
      <c r="D12" s="436">
        <f t="shared" si="0"/>
        <v>39</v>
      </c>
      <c r="E12" s="436">
        <f t="shared" si="0"/>
        <v>113</v>
      </c>
      <c r="F12" s="436">
        <f t="shared" si="0"/>
        <v>943</v>
      </c>
      <c r="G12" s="436">
        <f t="shared" si="0"/>
        <v>2471</v>
      </c>
      <c r="H12" s="436">
        <f t="shared" si="0"/>
        <v>68</v>
      </c>
      <c r="I12" s="436">
        <f t="shared" si="0"/>
        <v>82</v>
      </c>
      <c r="J12" s="436">
        <f t="shared" ref="J12:K12" si="1">SUM(J10:J11)</f>
        <v>1080</v>
      </c>
      <c r="K12" s="436">
        <f t="shared" si="1"/>
        <v>2719</v>
      </c>
      <c r="L12" s="437" t="s">
        <v>8</v>
      </c>
    </row>
    <row r="13" spans="1:21" ht="20.25" customHeight="1" x14ac:dyDescent="0.2">
      <c r="A13" s="1187" t="s">
        <v>761</v>
      </c>
      <c r="B13" s="1187"/>
      <c r="C13" s="1187"/>
      <c r="D13" s="1187"/>
      <c r="E13" s="61"/>
      <c r="F13" s="61"/>
      <c r="G13" s="61"/>
      <c r="H13" s="1362" t="s">
        <v>1498</v>
      </c>
      <c r="I13" s="1362"/>
      <c r="J13" s="1362"/>
      <c r="K13" s="1362"/>
      <c r="L13" s="1362"/>
    </row>
    <row r="14" spans="1:21" ht="40.5" customHeight="1" x14ac:dyDescent="0.2">
      <c r="B14" s="821">
        <f>SUM(B10:I10)</f>
        <v>770</v>
      </c>
    </row>
    <row r="15" spans="1:21" ht="40.5" customHeight="1" x14ac:dyDescent="0.2"/>
    <row r="16" spans="1:21" ht="40.5" customHeight="1" x14ac:dyDescent="0.2"/>
    <row r="17" ht="40.5" customHeight="1" x14ac:dyDescent="0.2"/>
    <row r="18" ht="40.5" customHeight="1" x14ac:dyDescent="0.2"/>
    <row r="19" ht="40.5" customHeight="1" x14ac:dyDescent="0.2"/>
  </sheetData>
  <mergeCells count="18">
    <mergeCell ref="D7:E7"/>
    <mergeCell ref="F7:G7"/>
    <mergeCell ref="A13:D13"/>
    <mergeCell ref="H7:I7"/>
    <mergeCell ref="J7:K7"/>
    <mergeCell ref="H13:L13"/>
    <mergeCell ref="A1:L1"/>
    <mergeCell ref="A2:L2"/>
    <mergeCell ref="A3:L3"/>
    <mergeCell ref="A4:L4"/>
    <mergeCell ref="A6:A9"/>
    <mergeCell ref="B6:C6"/>
    <mergeCell ref="D6:E6"/>
    <mergeCell ref="F6:G6"/>
    <mergeCell ref="H6:I6"/>
    <mergeCell ref="J6:K6"/>
    <mergeCell ref="L6:L9"/>
    <mergeCell ref="B7:C7"/>
  </mergeCells>
  <printOptions horizontalCentered="1" verticalCentered="1"/>
  <pageMargins left="0" right="0" top="0" bottom="0" header="0" footer="0"/>
  <pageSetup paperSize="9" scale="8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U38"/>
  <sheetViews>
    <sheetView showGridLines="0" rightToLeft="1" view="pageBreakPreview" zoomScale="110" zoomScaleNormal="100" zoomScaleSheetLayoutView="110" workbookViewId="0">
      <selection activeCell="B7" sqref="B7:C7"/>
    </sheetView>
  </sheetViews>
  <sheetFormatPr defaultColWidth="9.140625" defaultRowHeight="12.75" x14ac:dyDescent="0.2"/>
  <cols>
    <col min="1" max="1" width="28.85546875" style="187" customWidth="1"/>
    <col min="2" max="6" width="9.7109375" style="187" customWidth="1"/>
    <col min="7" max="8" width="10.7109375" style="187" customWidth="1"/>
    <col min="9" max="11" width="9.7109375" style="187" customWidth="1"/>
    <col min="12" max="12" width="35.85546875" style="187" customWidth="1"/>
    <col min="13" max="16384" width="9.140625" style="187"/>
  </cols>
  <sheetData>
    <row r="1" spans="1:21" s="80" customFormat="1" ht="21.95" customHeight="1" x14ac:dyDescent="0.2">
      <c r="A1" s="1363" t="s">
        <v>727</v>
      </c>
      <c r="B1" s="1363"/>
      <c r="C1" s="1363"/>
      <c r="D1" s="1363"/>
      <c r="E1" s="1363"/>
      <c r="F1" s="1363"/>
      <c r="G1" s="1363"/>
      <c r="H1" s="1363"/>
      <c r="I1" s="1363"/>
      <c r="J1" s="1363"/>
      <c r="K1" s="1363"/>
      <c r="L1" s="1363"/>
      <c r="M1" s="77"/>
      <c r="N1" s="77"/>
      <c r="O1" s="77"/>
      <c r="P1" s="77"/>
      <c r="Q1" s="77"/>
      <c r="R1" s="77"/>
      <c r="S1" s="77"/>
      <c r="T1" s="78"/>
      <c r="U1" s="79"/>
    </row>
    <row r="2" spans="1:21" s="82" customFormat="1" ht="18" customHeight="1" x14ac:dyDescent="0.2">
      <c r="A2" s="1363" t="s">
        <v>1334</v>
      </c>
      <c r="B2" s="1363"/>
      <c r="C2" s="1363"/>
      <c r="D2" s="1363"/>
      <c r="E2" s="1363"/>
      <c r="F2" s="1363"/>
      <c r="G2" s="1363"/>
      <c r="H2" s="1363"/>
      <c r="I2" s="1363"/>
      <c r="J2" s="1363"/>
      <c r="K2" s="1363"/>
      <c r="L2" s="1363"/>
      <c r="M2" s="77"/>
      <c r="N2" s="81"/>
      <c r="O2" s="81"/>
      <c r="P2" s="81"/>
      <c r="Q2" s="81"/>
      <c r="R2" s="81"/>
      <c r="S2" s="81"/>
      <c r="T2" s="81"/>
      <c r="U2" s="81"/>
    </row>
    <row r="3" spans="1:21" s="82" customFormat="1" ht="33.75" customHeight="1" x14ac:dyDescent="0.2">
      <c r="A3" s="1364" t="s">
        <v>758</v>
      </c>
      <c r="B3" s="1365"/>
      <c r="C3" s="1365"/>
      <c r="D3" s="1365"/>
      <c r="E3" s="1365"/>
      <c r="F3" s="1365"/>
      <c r="G3" s="1365"/>
      <c r="H3" s="1365"/>
      <c r="I3" s="1365"/>
      <c r="J3" s="1365"/>
      <c r="K3" s="1365"/>
      <c r="L3" s="1365"/>
      <c r="M3" s="83"/>
      <c r="N3" s="83"/>
      <c r="O3" s="83"/>
      <c r="P3" s="83"/>
      <c r="Q3" s="83"/>
      <c r="R3" s="83"/>
      <c r="S3" s="83"/>
      <c r="T3" s="83"/>
      <c r="U3" s="83"/>
    </row>
    <row r="4" spans="1:21" s="61" customFormat="1" ht="15.75" x14ac:dyDescent="0.2">
      <c r="A4" s="1366" t="s">
        <v>1331</v>
      </c>
      <c r="B4" s="1366"/>
      <c r="C4" s="1366"/>
      <c r="D4" s="1366"/>
      <c r="E4" s="1366"/>
      <c r="F4" s="1366"/>
      <c r="G4" s="1366"/>
      <c r="H4" s="1366"/>
      <c r="I4" s="1366"/>
      <c r="J4" s="1366"/>
      <c r="K4" s="1366"/>
      <c r="L4" s="1366"/>
      <c r="M4" s="84"/>
      <c r="N4" s="84"/>
      <c r="O4" s="84"/>
      <c r="P4" s="84"/>
      <c r="Q4" s="84"/>
      <c r="R4" s="84"/>
      <c r="S4" s="84"/>
      <c r="T4" s="84"/>
      <c r="U4" s="84"/>
    </row>
    <row r="5" spans="1:21" s="61" customFormat="1" ht="15.75" x14ac:dyDescent="0.2">
      <c r="A5" s="85" t="s">
        <v>513</v>
      </c>
      <c r="B5" s="85"/>
      <c r="C5" s="85"/>
      <c r="D5" s="85"/>
      <c r="E5" s="85"/>
      <c r="F5" s="85"/>
      <c r="G5" s="85"/>
      <c r="H5" s="85"/>
      <c r="I5" s="85"/>
      <c r="J5" s="85"/>
      <c r="K5" s="85"/>
      <c r="L5" s="86" t="s">
        <v>514</v>
      </c>
    </row>
    <row r="6" spans="1:21" s="185" customFormat="1" ht="27" customHeight="1" thickBot="1" x14ac:dyDescent="0.25">
      <c r="A6" s="1375" t="s">
        <v>1501</v>
      </c>
      <c r="B6" s="1319" t="s">
        <v>244</v>
      </c>
      <c r="C6" s="1319"/>
      <c r="D6" s="1319" t="s">
        <v>223</v>
      </c>
      <c r="E6" s="1319"/>
      <c r="F6" s="1319" t="s">
        <v>222</v>
      </c>
      <c r="G6" s="1319"/>
      <c r="H6" s="1319" t="s">
        <v>426</v>
      </c>
      <c r="I6" s="1319"/>
      <c r="J6" s="1319" t="s">
        <v>7</v>
      </c>
      <c r="K6" s="1319"/>
      <c r="L6" s="1378" t="s">
        <v>1502</v>
      </c>
      <c r="M6" s="184"/>
    </row>
    <row r="7" spans="1:21" s="185" customFormat="1" ht="21" customHeight="1" thickTop="1" thickBot="1" x14ac:dyDescent="0.25">
      <c r="A7" s="1376"/>
      <c r="B7" s="1089" t="s">
        <v>1304</v>
      </c>
      <c r="C7" s="1089"/>
      <c r="D7" s="1089" t="s">
        <v>567</v>
      </c>
      <c r="E7" s="1089"/>
      <c r="F7" s="1089" t="s">
        <v>790</v>
      </c>
      <c r="G7" s="1089"/>
      <c r="H7" s="1089" t="s">
        <v>229</v>
      </c>
      <c r="I7" s="1089"/>
      <c r="J7" s="1089" t="s">
        <v>8</v>
      </c>
      <c r="K7" s="1089"/>
      <c r="L7" s="1379"/>
      <c r="M7" s="184"/>
    </row>
    <row r="8" spans="1:21" s="185" customFormat="1" ht="24.75" customHeight="1" thickTop="1" thickBot="1" x14ac:dyDescent="0.25">
      <c r="A8" s="1376"/>
      <c r="B8" s="401" t="s">
        <v>9</v>
      </c>
      <c r="C8" s="401" t="s">
        <v>464</v>
      </c>
      <c r="D8" s="401" t="s">
        <v>9</v>
      </c>
      <c r="E8" s="401" t="s">
        <v>464</v>
      </c>
      <c r="F8" s="401" t="s">
        <v>9</v>
      </c>
      <c r="G8" s="401" t="s">
        <v>464</v>
      </c>
      <c r="H8" s="401" t="s">
        <v>9</v>
      </c>
      <c r="I8" s="401" t="s">
        <v>464</v>
      </c>
      <c r="J8" s="401" t="s">
        <v>9</v>
      </c>
      <c r="K8" s="401" t="s">
        <v>464</v>
      </c>
      <c r="L8" s="1380"/>
      <c r="M8" s="184"/>
    </row>
    <row r="9" spans="1:21" s="185" customFormat="1" ht="27" customHeight="1" thickTop="1" x14ac:dyDescent="0.2">
      <c r="A9" s="1377"/>
      <c r="B9" s="405" t="s">
        <v>465</v>
      </c>
      <c r="C9" s="405" t="s">
        <v>466</v>
      </c>
      <c r="D9" s="405" t="s">
        <v>465</v>
      </c>
      <c r="E9" s="405" t="s">
        <v>466</v>
      </c>
      <c r="F9" s="405" t="s">
        <v>465</v>
      </c>
      <c r="G9" s="405" t="s">
        <v>466</v>
      </c>
      <c r="H9" s="405" t="s">
        <v>465</v>
      </c>
      <c r="I9" s="405" t="s">
        <v>466</v>
      </c>
      <c r="J9" s="405" t="s">
        <v>465</v>
      </c>
      <c r="K9" s="405" t="s">
        <v>466</v>
      </c>
      <c r="L9" s="1381"/>
      <c r="M9" s="184"/>
      <c r="N9" s="781"/>
    </row>
    <row r="10" spans="1:21" s="61" customFormat="1" ht="17.100000000000001" customHeight="1" thickBot="1" x14ac:dyDescent="0.25">
      <c r="A10" s="445" t="s">
        <v>434</v>
      </c>
      <c r="B10" s="446">
        <v>1</v>
      </c>
      <c r="C10" s="446">
        <v>0</v>
      </c>
      <c r="D10" s="446">
        <v>1</v>
      </c>
      <c r="E10" s="446">
        <v>1</v>
      </c>
      <c r="F10" s="446">
        <v>1</v>
      </c>
      <c r="G10" s="446">
        <v>1</v>
      </c>
      <c r="H10" s="446">
        <v>0</v>
      </c>
      <c r="I10" s="446">
        <v>0</v>
      </c>
      <c r="J10" s="814">
        <f t="shared" ref="J10:J33" si="0">SUM(B10+D10+F10+H10)</f>
        <v>3</v>
      </c>
      <c r="K10" s="814">
        <f t="shared" ref="K10:K33" si="1">SUM(C10+E10+G10+I10)</f>
        <v>2</v>
      </c>
      <c r="L10" s="447" t="s">
        <v>942</v>
      </c>
      <c r="M10" s="186">
        <v>0</v>
      </c>
      <c r="N10" s="61">
        <v>1</v>
      </c>
      <c r="O10" s="61">
        <v>1</v>
      </c>
      <c r="P10" s="61">
        <v>0</v>
      </c>
    </row>
    <row r="11" spans="1:21" s="61" customFormat="1" ht="17.100000000000001" customHeight="1" thickTop="1" thickBot="1" x14ac:dyDescent="0.25">
      <c r="A11" s="442" t="s">
        <v>1500</v>
      </c>
      <c r="B11" s="438">
        <v>0</v>
      </c>
      <c r="C11" s="438">
        <v>0</v>
      </c>
      <c r="D11" s="438">
        <v>0</v>
      </c>
      <c r="E11" s="438">
        <v>0</v>
      </c>
      <c r="F11" s="438">
        <v>0</v>
      </c>
      <c r="G11" s="438">
        <v>0</v>
      </c>
      <c r="H11" s="438">
        <v>1</v>
      </c>
      <c r="I11" s="438">
        <v>0</v>
      </c>
      <c r="J11" s="812">
        <f t="shared" si="0"/>
        <v>1</v>
      </c>
      <c r="K11" s="812">
        <f t="shared" si="1"/>
        <v>0</v>
      </c>
      <c r="L11" s="443" t="s">
        <v>1447</v>
      </c>
      <c r="M11" s="186">
        <v>0</v>
      </c>
      <c r="N11" s="61">
        <v>0</v>
      </c>
      <c r="O11" s="61">
        <v>0</v>
      </c>
      <c r="P11" s="61">
        <v>0</v>
      </c>
    </row>
    <row r="12" spans="1:21" s="61" customFormat="1" ht="17.100000000000001" customHeight="1" thickBot="1" x14ac:dyDescent="0.25">
      <c r="A12" s="439" t="s">
        <v>1089</v>
      </c>
      <c r="B12" s="440">
        <v>0</v>
      </c>
      <c r="C12" s="440">
        <v>0</v>
      </c>
      <c r="D12" s="440">
        <v>0</v>
      </c>
      <c r="E12" s="440">
        <v>0</v>
      </c>
      <c r="F12" s="440">
        <v>1</v>
      </c>
      <c r="G12" s="440">
        <v>0</v>
      </c>
      <c r="H12" s="440">
        <v>0</v>
      </c>
      <c r="I12" s="440">
        <v>0</v>
      </c>
      <c r="J12" s="813">
        <f t="shared" si="0"/>
        <v>1</v>
      </c>
      <c r="K12" s="813">
        <f t="shared" si="1"/>
        <v>0</v>
      </c>
      <c r="L12" s="441" t="s">
        <v>1090</v>
      </c>
      <c r="M12" s="186">
        <v>0</v>
      </c>
      <c r="N12" s="61">
        <v>0</v>
      </c>
      <c r="O12" s="61">
        <v>0</v>
      </c>
      <c r="P12" s="61">
        <v>0</v>
      </c>
    </row>
    <row r="13" spans="1:21" s="61" customFormat="1" ht="17.100000000000001" customHeight="1" thickTop="1" thickBot="1" x14ac:dyDescent="0.25">
      <c r="A13" s="442" t="s">
        <v>241</v>
      </c>
      <c r="B13" s="438">
        <v>0</v>
      </c>
      <c r="C13" s="438">
        <v>0</v>
      </c>
      <c r="D13" s="438">
        <v>0</v>
      </c>
      <c r="E13" s="438">
        <v>0</v>
      </c>
      <c r="F13" s="438">
        <v>3</v>
      </c>
      <c r="G13" s="438">
        <v>1</v>
      </c>
      <c r="H13" s="438">
        <v>0</v>
      </c>
      <c r="I13" s="438">
        <v>0</v>
      </c>
      <c r="J13" s="812">
        <f t="shared" si="0"/>
        <v>3</v>
      </c>
      <c r="K13" s="812">
        <f t="shared" si="1"/>
        <v>1</v>
      </c>
      <c r="L13" s="443" t="s">
        <v>943</v>
      </c>
      <c r="M13" s="186">
        <v>0</v>
      </c>
      <c r="N13" s="61">
        <v>0</v>
      </c>
      <c r="O13" s="61">
        <v>1</v>
      </c>
      <c r="P13" s="61">
        <v>0</v>
      </c>
    </row>
    <row r="14" spans="1:21" s="61" customFormat="1" ht="17.100000000000001" customHeight="1" thickBot="1" x14ac:dyDescent="0.25">
      <c r="A14" s="439" t="s">
        <v>410</v>
      </c>
      <c r="B14" s="440">
        <v>0</v>
      </c>
      <c r="C14" s="440">
        <v>0</v>
      </c>
      <c r="D14" s="440">
        <v>0</v>
      </c>
      <c r="E14" s="440">
        <v>0</v>
      </c>
      <c r="F14" s="440">
        <v>0</v>
      </c>
      <c r="G14" s="440">
        <v>1</v>
      </c>
      <c r="H14" s="440">
        <v>0</v>
      </c>
      <c r="I14" s="440">
        <v>0</v>
      </c>
      <c r="J14" s="813">
        <f t="shared" si="0"/>
        <v>0</v>
      </c>
      <c r="K14" s="813">
        <f t="shared" si="1"/>
        <v>1</v>
      </c>
      <c r="L14" s="441" t="s">
        <v>944</v>
      </c>
      <c r="M14" s="186">
        <v>0</v>
      </c>
      <c r="N14" s="61">
        <v>0</v>
      </c>
      <c r="O14" s="61">
        <v>1</v>
      </c>
      <c r="P14" s="61">
        <v>0</v>
      </c>
    </row>
    <row r="15" spans="1:21" s="61" customFormat="1" ht="17.100000000000001" customHeight="1" thickTop="1" thickBot="1" x14ac:dyDescent="0.25">
      <c r="A15" s="442" t="s">
        <v>1165</v>
      </c>
      <c r="B15" s="438">
        <v>0</v>
      </c>
      <c r="C15" s="438">
        <v>0</v>
      </c>
      <c r="D15" s="438">
        <v>0</v>
      </c>
      <c r="E15" s="438">
        <v>0</v>
      </c>
      <c r="F15" s="438"/>
      <c r="G15" s="438">
        <v>1</v>
      </c>
      <c r="H15" s="438">
        <v>0</v>
      </c>
      <c r="I15" s="438">
        <v>0</v>
      </c>
      <c r="J15" s="812">
        <f t="shared" si="0"/>
        <v>0</v>
      </c>
      <c r="K15" s="812">
        <f t="shared" si="1"/>
        <v>1</v>
      </c>
      <c r="L15" s="443" t="s">
        <v>1163</v>
      </c>
      <c r="M15" s="186">
        <v>0</v>
      </c>
      <c r="N15" s="61">
        <v>0</v>
      </c>
      <c r="O15" s="61">
        <v>1</v>
      </c>
      <c r="P15" s="61">
        <v>0</v>
      </c>
    </row>
    <row r="16" spans="1:21" s="61" customFormat="1" ht="17.100000000000001" customHeight="1" thickBot="1" x14ac:dyDescent="0.25">
      <c r="A16" s="439" t="s">
        <v>186</v>
      </c>
      <c r="B16" s="440">
        <v>0</v>
      </c>
      <c r="C16" s="440">
        <v>1</v>
      </c>
      <c r="D16" s="440">
        <v>1</v>
      </c>
      <c r="E16" s="440">
        <v>0</v>
      </c>
      <c r="F16" s="440">
        <v>8</v>
      </c>
      <c r="G16" s="440">
        <v>4</v>
      </c>
      <c r="H16" s="440">
        <v>3</v>
      </c>
      <c r="I16" s="440">
        <v>2</v>
      </c>
      <c r="J16" s="813">
        <f t="shared" si="0"/>
        <v>12</v>
      </c>
      <c r="K16" s="813">
        <f t="shared" si="1"/>
        <v>7</v>
      </c>
      <c r="L16" s="441" t="s">
        <v>945</v>
      </c>
      <c r="M16" s="186">
        <v>1</v>
      </c>
      <c r="N16" s="61">
        <v>0</v>
      </c>
      <c r="O16" s="61">
        <v>4</v>
      </c>
      <c r="P16" s="61">
        <v>2</v>
      </c>
    </row>
    <row r="17" spans="1:16" s="61" customFormat="1" ht="17.100000000000001" customHeight="1" thickTop="1" thickBot="1" x14ac:dyDescent="0.25">
      <c r="A17" s="442" t="s">
        <v>432</v>
      </c>
      <c r="B17" s="438">
        <v>0</v>
      </c>
      <c r="C17" s="438">
        <v>0</v>
      </c>
      <c r="D17" s="438">
        <v>0</v>
      </c>
      <c r="E17" s="438">
        <v>0</v>
      </c>
      <c r="F17" s="438">
        <v>2</v>
      </c>
      <c r="G17" s="430">
        <v>0</v>
      </c>
      <c r="H17" s="438">
        <v>3</v>
      </c>
      <c r="I17" s="438">
        <v>0</v>
      </c>
      <c r="J17" s="812">
        <f t="shared" si="0"/>
        <v>5</v>
      </c>
      <c r="K17" s="812">
        <f t="shared" si="1"/>
        <v>0</v>
      </c>
      <c r="L17" s="443" t="s">
        <v>946</v>
      </c>
      <c r="M17" s="186">
        <v>0</v>
      </c>
      <c r="N17" s="61">
        <v>0</v>
      </c>
      <c r="O17" s="61">
        <v>0</v>
      </c>
      <c r="P17" s="61">
        <v>0</v>
      </c>
    </row>
    <row r="18" spans="1:16" s="61" customFormat="1" ht="17.100000000000001" customHeight="1" thickBot="1" x14ac:dyDescent="0.25">
      <c r="A18" s="439" t="s">
        <v>184</v>
      </c>
      <c r="B18" s="440">
        <v>0</v>
      </c>
      <c r="C18" s="440">
        <v>0</v>
      </c>
      <c r="D18" s="440">
        <v>0</v>
      </c>
      <c r="E18" s="440">
        <v>0</v>
      </c>
      <c r="F18" s="440">
        <v>1</v>
      </c>
      <c r="G18" s="440">
        <v>0</v>
      </c>
      <c r="H18" s="440">
        <v>5</v>
      </c>
      <c r="I18" s="440">
        <v>0</v>
      </c>
      <c r="J18" s="813">
        <f t="shared" si="0"/>
        <v>6</v>
      </c>
      <c r="K18" s="813">
        <f t="shared" si="1"/>
        <v>0</v>
      </c>
      <c r="L18" s="441" t="s">
        <v>1448</v>
      </c>
      <c r="M18" s="186">
        <v>0</v>
      </c>
      <c r="N18" s="61">
        <v>0</v>
      </c>
      <c r="O18" s="61">
        <v>0</v>
      </c>
      <c r="P18" s="61">
        <v>0</v>
      </c>
    </row>
    <row r="19" spans="1:16" s="61" customFormat="1" ht="17.100000000000001" customHeight="1" thickTop="1" thickBot="1" x14ac:dyDescent="0.25">
      <c r="A19" s="442" t="s">
        <v>1451</v>
      </c>
      <c r="B19" s="438">
        <v>0</v>
      </c>
      <c r="C19" s="438">
        <v>0</v>
      </c>
      <c r="D19" s="438">
        <v>0</v>
      </c>
      <c r="E19" s="438">
        <v>0</v>
      </c>
      <c r="F19" s="438">
        <v>12</v>
      </c>
      <c r="G19" s="438">
        <v>6</v>
      </c>
      <c r="H19" s="438">
        <v>0</v>
      </c>
      <c r="I19" s="438">
        <v>0</v>
      </c>
      <c r="J19" s="812">
        <f t="shared" si="0"/>
        <v>12</v>
      </c>
      <c r="K19" s="812">
        <f t="shared" si="1"/>
        <v>6</v>
      </c>
      <c r="L19" s="443" t="s">
        <v>947</v>
      </c>
      <c r="M19" s="186">
        <v>0</v>
      </c>
      <c r="N19" s="61">
        <v>0</v>
      </c>
      <c r="O19" s="61">
        <v>6</v>
      </c>
      <c r="P19" s="61">
        <v>0</v>
      </c>
    </row>
    <row r="20" spans="1:16" s="61" customFormat="1" ht="17.100000000000001" customHeight="1" thickBot="1" x14ac:dyDescent="0.25">
      <c r="A20" s="439" t="s">
        <v>427</v>
      </c>
      <c r="B20" s="440">
        <v>0</v>
      </c>
      <c r="C20" s="440">
        <v>0</v>
      </c>
      <c r="D20" s="440">
        <v>0</v>
      </c>
      <c r="E20" s="440">
        <v>0</v>
      </c>
      <c r="F20" s="440">
        <v>2</v>
      </c>
      <c r="G20" s="440">
        <v>0</v>
      </c>
      <c r="H20" s="440">
        <v>4</v>
      </c>
      <c r="I20" s="440">
        <v>0</v>
      </c>
      <c r="J20" s="813">
        <f t="shared" si="0"/>
        <v>6</v>
      </c>
      <c r="K20" s="813">
        <f t="shared" si="1"/>
        <v>0</v>
      </c>
      <c r="L20" s="441" t="s">
        <v>948</v>
      </c>
      <c r="M20" s="186">
        <v>0</v>
      </c>
      <c r="N20" s="61">
        <v>0</v>
      </c>
      <c r="O20" s="61">
        <v>0</v>
      </c>
      <c r="P20" s="61">
        <v>0</v>
      </c>
    </row>
    <row r="21" spans="1:16" s="61" customFormat="1" ht="17.100000000000001" customHeight="1" thickTop="1" thickBot="1" x14ac:dyDescent="0.25">
      <c r="A21" s="442" t="s">
        <v>288</v>
      </c>
      <c r="B21" s="438">
        <v>0</v>
      </c>
      <c r="C21" s="438">
        <v>0</v>
      </c>
      <c r="D21" s="438">
        <v>0</v>
      </c>
      <c r="E21" s="438">
        <v>0</v>
      </c>
      <c r="F21" s="438">
        <v>4</v>
      </c>
      <c r="G21" s="438">
        <v>3</v>
      </c>
      <c r="H21" s="438">
        <v>5</v>
      </c>
      <c r="I21" s="438">
        <v>1</v>
      </c>
      <c r="J21" s="812">
        <f t="shared" si="0"/>
        <v>9</v>
      </c>
      <c r="K21" s="812">
        <f t="shared" si="1"/>
        <v>4</v>
      </c>
      <c r="L21" s="443" t="s">
        <v>949</v>
      </c>
      <c r="M21" s="186">
        <v>0</v>
      </c>
      <c r="N21" s="61">
        <v>0</v>
      </c>
      <c r="O21" s="61">
        <v>3</v>
      </c>
      <c r="P21" s="61">
        <v>1</v>
      </c>
    </row>
    <row r="22" spans="1:16" s="61" customFormat="1" ht="17.25" customHeight="1" thickBot="1" x14ac:dyDescent="0.25">
      <c r="A22" s="439" t="s">
        <v>62</v>
      </c>
      <c r="B22" s="440">
        <v>0</v>
      </c>
      <c r="C22" s="440">
        <v>0</v>
      </c>
      <c r="D22" s="440">
        <v>0</v>
      </c>
      <c r="E22" s="440">
        <v>0</v>
      </c>
      <c r="F22" s="440">
        <v>1</v>
      </c>
      <c r="G22" s="440">
        <v>3</v>
      </c>
      <c r="H22" s="440">
        <v>0</v>
      </c>
      <c r="I22" s="440">
        <v>0</v>
      </c>
      <c r="J22" s="813">
        <f t="shared" si="0"/>
        <v>1</v>
      </c>
      <c r="K22" s="813">
        <f t="shared" si="1"/>
        <v>3</v>
      </c>
      <c r="L22" s="441" t="s">
        <v>950</v>
      </c>
      <c r="M22" s="186">
        <v>0</v>
      </c>
      <c r="N22" s="61">
        <v>0</v>
      </c>
      <c r="O22" s="61">
        <v>3</v>
      </c>
      <c r="P22" s="61">
        <v>0</v>
      </c>
    </row>
    <row r="23" spans="1:16" ht="17.100000000000001" customHeight="1" thickTop="1" thickBot="1" x14ac:dyDescent="0.25">
      <c r="A23" s="442" t="s">
        <v>1166</v>
      </c>
      <c r="B23" s="438">
        <v>0</v>
      </c>
      <c r="C23" s="438">
        <v>0</v>
      </c>
      <c r="D23" s="438">
        <v>0</v>
      </c>
      <c r="E23" s="438">
        <v>0</v>
      </c>
      <c r="F23" s="438">
        <v>1</v>
      </c>
      <c r="G23" s="438">
        <v>2</v>
      </c>
      <c r="H23" s="438">
        <v>2</v>
      </c>
      <c r="I23" s="438">
        <v>0</v>
      </c>
      <c r="J23" s="812">
        <f t="shared" si="0"/>
        <v>3</v>
      </c>
      <c r="K23" s="812">
        <f t="shared" si="1"/>
        <v>2</v>
      </c>
      <c r="L23" s="443" t="s">
        <v>951</v>
      </c>
      <c r="M23" s="186">
        <v>0</v>
      </c>
      <c r="N23" s="187">
        <v>0</v>
      </c>
      <c r="O23" s="187">
        <v>2</v>
      </c>
      <c r="P23" s="187">
        <v>0</v>
      </c>
    </row>
    <row r="24" spans="1:16" ht="17.100000000000001" customHeight="1" thickBot="1" x14ac:dyDescent="0.25">
      <c r="A24" s="439" t="s">
        <v>534</v>
      </c>
      <c r="B24" s="440">
        <v>9</v>
      </c>
      <c r="C24" s="440">
        <v>2</v>
      </c>
      <c r="D24" s="440">
        <v>0</v>
      </c>
      <c r="E24" s="440">
        <v>0</v>
      </c>
      <c r="F24" s="440">
        <v>0</v>
      </c>
      <c r="G24" s="440">
        <v>0</v>
      </c>
      <c r="H24" s="440">
        <v>0</v>
      </c>
      <c r="I24" s="440">
        <v>0</v>
      </c>
      <c r="J24" s="813">
        <f t="shared" si="0"/>
        <v>9</v>
      </c>
      <c r="K24" s="813">
        <f t="shared" si="1"/>
        <v>2</v>
      </c>
      <c r="L24" s="441" t="s">
        <v>952</v>
      </c>
      <c r="M24" s="186">
        <v>2</v>
      </c>
      <c r="N24" s="187">
        <v>0</v>
      </c>
      <c r="O24" s="187">
        <v>0</v>
      </c>
      <c r="P24" s="187">
        <v>0</v>
      </c>
    </row>
    <row r="25" spans="1:16" ht="17.100000000000001" customHeight="1" thickTop="1" thickBot="1" x14ac:dyDescent="0.25">
      <c r="A25" s="442" t="s">
        <v>1087</v>
      </c>
      <c r="B25" s="438">
        <v>0</v>
      </c>
      <c r="C25" s="438">
        <v>0</v>
      </c>
      <c r="D25" s="438">
        <v>0</v>
      </c>
      <c r="E25" s="438">
        <v>1</v>
      </c>
      <c r="F25" s="438">
        <v>0</v>
      </c>
      <c r="G25" s="438">
        <v>0</v>
      </c>
      <c r="H25" s="438">
        <v>0</v>
      </c>
      <c r="I25" s="438">
        <v>0</v>
      </c>
      <c r="J25" s="812">
        <f t="shared" si="0"/>
        <v>0</v>
      </c>
      <c r="K25" s="812">
        <f t="shared" si="1"/>
        <v>1</v>
      </c>
      <c r="L25" s="443" t="s">
        <v>1088</v>
      </c>
      <c r="M25" s="186">
        <v>0</v>
      </c>
      <c r="N25" s="187">
        <v>1</v>
      </c>
      <c r="O25" s="187">
        <v>0</v>
      </c>
      <c r="P25" s="187">
        <v>0</v>
      </c>
    </row>
    <row r="26" spans="1:16" ht="17.100000000000001" customHeight="1" thickBot="1" x14ac:dyDescent="0.25">
      <c r="A26" s="439" t="s">
        <v>1452</v>
      </c>
      <c r="B26" s="440">
        <v>0</v>
      </c>
      <c r="C26" s="440">
        <v>0</v>
      </c>
      <c r="D26" s="440">
        <v>0</v>
      </c>
      <c r="E26" s="440">
        <v>0</v>
      </c>
      <c r="F26" s="440">
        <v>1</v>
      </c>
      <c r="G26" s="440">
        <v>0</v>
      </c>
      <c r="H26" s="440">
        <v>0</v>
      </c>
      <c r="I26" s="440">
        <v>0</v>
      </c>
      <c r="J26" s="813">
        <f t="shared" si="0"/>
        <v>1</v>
      </c>
      <c r="K26" s="813">
        <f t="shared" si="1"/>
        <v>0</v>
      </c>
      <c r="L26" s="441" t="s">
        <v>1499</v>
      </c>
      <c r="M26" s="186">
        <v>0</v>
      </c>
      <c r="N26" s="187">
        <v>0</v>
      </c>
      <c r="O26" s="187">
        <v>0</v>
      </c>
      <c r="P26" s="187">
        <v>0</v>
      </c>
    </row>
    <row r="27" spans="1:16" ht="17.100000000000001" customHeight="1" thickTop="1" thickBot="1" x14ac:dyDescent="0.25">
      <c r="A27" s="442" t="s">
        <v>1167</v>
      </c>
      <c r="B27" s="438">
        <v>0</v>
      </c>
      <c r="C27" s="438">
        <v>0</v>
      </c>
      <c r="D27" s="438">
        <v>0</v>
      </c>
      <c r="E27" s="438">
        <v>0</v>
      </c>
      <c r="F27" s="438">
        <v>1</v>
      </c>
      <c r="G27" s="438">
        <v>0</v>
      </c>
      <c r="H27" s="438">
        <v>5</v>
      </c>
      <c r="I27" s="438">
        <v>0</v>
      </c>
      <c r="J27" s="812">
        <f t="shared" si="0"/>
        <v>6</v>
      </c>
      <c r="K27" s="812">
        <f t="shared" si="1"/>
        <v>0</v>
      </c>
      <c r="L27" s="443" t="s">
        <v>1164</v>
      </c>
      <c r="M27" s="186">
        <v>0</v>
      </c>
      <c r="N27" s="187">
        <v>0</v>
      </c>
      <c r="O27" s="187">
        <v>0</v>
      </c>
      <c r="P27" s="187">
        <v>0</v>
      </c>
    </row>
    <row r="28" spans="1:16" ht="17.100000000000001" customHeight="1" thickBot="1" x14ac:dyDescent="0.25">
      <c r="A28" s="439" t="s">
        <v>958</v>
      </c>
      <c r="B28" s="440">
        <v>0</v>
      </c>
      <c r="C28" s="440">
        <v>0</v>
      </c>
      <c r="D28" s="440">
        <v>0</v>
      </c>
      <c r="E28" s="440">
        <v>0</v>
      </c>
      <c r="F28" s="440">
        <v>3</v>
      </c>
      <c r="G28" s="440">
        <v>0</v>
      </c>
      <c r="H28" s="440">
        <v>5</v>
      </c>
      <c r="I28" s="440">
        <v>0</v>
      </c>
      <c r="J28" s="813">
        <f t="shared" si="0"/>
        <v>8</v>
      </c>
      <c r="K28" s="813">
        <f t="shared" si="1"/>
        <v>0</v>
      </c>
      <c r="L28" s="441" t="s">
        <v>957</v>
      </c>
      <c r="M28" s="186">
        <v>0</v>
      </c>
      <c r="N28" s="187">
        <v>0</v>
      </c>
      <c r="O28" s="187">
        <v>0</v>
      </c>
      <c r="P28" s="187">
        <v>0</v>
      </c>
    </row>
    <row r="29" spans="1:16" ht="17.100000000000001" customHeight="1" thickTop="1" thickBot="1" x14ac:dyDescent="0.25">
      <c r="A29" s="442" t="s">
        <v>542</v>
      </c>
      <c r="B29" s="438">
        <v>0</v>
      </c>
      <c r="C29" s="438">
        <v>0</v>
      </c>
      <c r="D29" s="438">
        <v>0</v>
      </c>
      <c r="E29" s="438">
        <v>0</v>
      </c>
      <c r="F29" s="438">
        <v>6</v>
      </c>
      <c r="G29" s="438">
        <v>1</v>
      </c>
      <c r="H29" s="438">
        <v>4</v>
      </c>
      <c r="I29" s="438">
        <v>4</v>
      </c>
      <c r="J29" s="812">
        <f t="shared" si="0"/>
        <v>10</v>
      </c>
      <c r="K29" s="812">
        <f t="shared" si="1"/>
        <v>5</v>
      </c>
      <c r="L29" s="443" t="s">
        <v>953</v>
      </c>
      <c r="M29" s="186">
        <v>0</v>
      </c>
      <c r="N29" s="187">
        <v>0</v>
      </c>
      <c r="O29" s="187">
        <v>1</v>
      </c>
      <c r="P29" s="187">
        <v>4</v>
      </c>
    </row>
    <row r="30" spans="1:16" ht="17.100000000000001" customHeight="1" thickBot="1" x14ac:dyDescent="0.25">
      <c r="A30" s="439" t="s">
        <v>1453</v>
      </c>
      <c r="B30" s="440">
        <v>0</v>
      </c>
      <c r="C30" s="440">
        <v>0</v>
      </c>
      <c r="D30" s="440">
        <v>0</v>
      </c>
      <c r="E30" s="440">
        <v>0</v>
      </c>
      <c r="F30" s="440">
        <v>1</v>
      </c>
      <c r="G30" s="440">
        <v>0</v>
      </c>
      <c r="H30" s="440">
        <v>0</v>
      </c>
      <c r="I30" s="440">
        <v>0</v>
      </c>
      <c r="J30" s="813">
        <f t="shared" si="0"/>
        <v>1</v>
      </c>
      <c r="K30" s="813">
        <f t="shared" si="1"/>
        <v>0</v>
      </c>
      <c r="L30" s="441" t="s">
        <v>1450</v>
      </c>
      <c r="M30" s="186">
        <v>0</v>
      </c>
      <c r="N30" s="187">
        <v>0</v>
      </c>
      <c r="O30" s="187">
        <v>0</v>
      </c>
      <c r="P30" s="187">
        <v>0</v>
      </c>
    </row>
    <row r="31" spans="1:16" ht="17.100000000000001" customHeight="1" thickTop="1" thickBot="1" x14ac:dyDescent="0.25">
      <c r="A31" s="442" t="s">
        <v>793</v>
      </c>
      <c r="B31" s="438">
        <v>0</v>
      </c>
      <c r="C31" s="438">
        <v>0</v>
      </c>
      <c r="D31" s="438">
        <v>0</v>
      </c>
      <c r="E31" s="438">
        <v>0</v>
      </c>
      <c r="F31" s="438">
        <v>2</v>
      </c>
      <c r="G31" s="438">
        <v>0</v>
      </c>
      <c r="H31" s="438">
        <v>7</v>
      </c>
      <c r="I31" s="438">
        <v>0</v>
      </c>
      <c r="J31" s="812">
        <f t="shared" si="0"/>
        <v>9</v>
      </c>
      <c r="K31" s="812">
        <f t="shared" si="1"/>
        <v>0</v>
      </c>
      <c r="L31" s="443" t="s">
        <v>954</v>
      </c>
      <c r="M31" s="186">
        <v>0</v>
      </c>
      <c r="N31" s="187">
        <v>0</v>
      </c>
      <c r="O31" s="187">
        <v>0</v>
      </c>
      <c r="P31" s="187">
        <v>0</v>
      </c>
    </row>
    <row r="32" spans="1:16" ht="17.100000000000001" customHeight="1" thickBot="1" x14ac:dyDescent="0.25">
      <c r="A32" s="439" t="s">
        <v>188</v>
      </c>
      <c r="B32" s="440">
        <v>4</v>
      </c>
      <c r="C32" s="440">
        <v>17</v>
      </c>
      <c r="D32" s="440">
        <v>7</v>
      </c>
      <c r="E32" s="440">
        <v>14</v>
      </c>
      <c r="F32" s="440">
        <v>395</v>
      </c>
      <c r="G32" s="440">
        <v>128</v>
      </c>
      <c r="H32" s="440">
        <v>2</v>
      </c>
      <c r="I32" s="810">
        <v>3</v>
      </c>
      <c r="J32" s="813">
        <f t="shared" si="0"/>
        <v>408</v>
      </c>
      <c r="K32" s="813">
        <f t="shared" si="1"/>
        <v>162</v>
      </c>
      <c r="L32" s="811" t="s">
        <v>955</v>
      </c>
      <c r="M32" s="186">
        <v>17</v>
      </c>
      <c r="N32" s="187">
        <v>14</v>
      </c>
      <c r="O32" s="187">
        <v>128</v>
      </c>
      <c r="P32" s="187">
        <v>3</v>
      </c>
    </row>
    <row r="33" spans="1:16" ht="17.100000000000001" customHeight="1" thickTop="1" x14ac:dyDescent="0.2">
      <c r="A33" s="519" t="s">
        <v>1168</v>
      </c>
      <c r="B33" s="657">
        <v>1</v>
      </c>
      <c r="C33" s="657">
        <v>6</v>
      </c>
      <c r="D33" s="657">
        <v>3</v>
      </c>
      <c r="E33" s="657">
        <v>7</v>
      </c>
      <c r="F33" s="657">
        <v>31</v>
      </c>
      <c r="G33" s="657">
        <v>11</v>
      </c>
      <c r="H33" s="657">
        <v>0</v>
      </c>
      <c r="I33" s="657">
        <v>0</v>
      </c>
      <c r="J33" s="815">
        <f t="shared" si="0"/>
        <v>35</v>
      </c>
      <c r="K33" s="815">
        <f t="shared" si="1"/>
        <v>24</v>
      </c>
      <c r="L33" s="658" t="s">
        <v>956</v>
      </c>
      <c r="M33" s="186">
        <v>6</v>
      </c>
      <c r="N33" s="187">
        <v>7</v>
      </c>
      <c r="O33" s="187">
        <v>11</v>
      </c>
      <c r="P33" s="187">
        <v>0</v>
      </c>
    </row>
    <row r="34" spans="1:16" ht="21" customHeight="1" x14ac:dyDescent="0.2">
      <c r="A34" s="651" t="s">
        <v>7</v>
      </c>
      <c r="B34" s="436">
        <f>SUM(B10:B33)</f>
        <v>15</v>
      </c>
      <c r="C34" s="436">
        <f t="shared" ref="C34:I34" si="2">SUM(C10:C33)</f>
        <v>26</v>
      </c>
      <c r="D34" s="436">
        <f t="shared" si="2"/>
        <v>12</v>
      </c>
      <c r="E34" s="436">
        <f t="shared" si="2"/>
        <v>23</v>
      </c>
      <c r="F34" s="436">
        <f t="shared" si="2"/>
        <v>476</v>
      </c>
      <c r="G34" s="436">
        <f t="shared" si="2"/>
        <v>162</v>
      </c>
      <c r="H34" s="436">
        <f t="shared" si="2"/>
        <v>46</v>
      </c>
      <c r="I34" s="436">
        <f t="shared" si="2"/>
        <v>10</v>
      </c>
      <c r="J34" s="436">
        <f>SUM(J10:J33)</f>
        <v>549</v>
      </c>
      <c r="K34" s="436">
        <f>SUM(K10:K33)</f>
        <v>221</v>
      </c>
      <c r="L34" s="652" t="s">
        <v>8</v>
      </c>
    </row>
    <row r="35" spans="1:16" ht="40.5" customHeight="1" x14ac:dyDescent="0.2">
      <c r="B35" s="187">
        <v>162</v>
      </c>
      <c r="C35" s="187">
        <v>476</v>
      </c>
      <c r="D35" s="187">
        <v>23</v>
      </c>
      <c r="E35" s="187">
        <v>12</v>
      </c>
      <c r="F35" s="187">
        <v>26</v>
      </c>
      <c r="G35" s="187">
        <v>15</v>
      </c>
      <c r="H35" s="187">
        <v>10</v>
      </c>
      <c r="I35" s="187">
        <v>46</v>
      </c>
    </row>
    <row r="36" spans="1:16" ht="40.5" customHeight="1" x14ac:dyDescent="0.2">
      <c r="M36" s="187" t="s">
        <v>1449</v>
      </c>
    </row>
    <row r="37" spans="1:16" ht="40.5" customHeight="1" x14ac:dyDescent="0.2"/>
    <row r="38" spans="1:16" ht="40.5" customHeight="1" x14ac:dyDescent="0.2"/>
  </sheetData>
  <mergeCells count="16">
    <mergeCell ref="A1:L1"/>
    <mergeCell ref="A2:L2"/>
    <mergeCell ref="A3:L3"/>
    <mergeCell ref="A4:L4"/>
    <mergeCell ref="A6:A9"/>
    <mergeCell ref="B6:C6"/>
    <mergeCell ref="J6:K6"/>
    <mergeCell ref="L6:L9"/>
    <mergeCell ref="D6:E6"/>
    <mergeCell ref="J7:K7"/>
    <mergeCell ref="F6:G6"/>
    <mergeCell ref="H6:I6"/>
    <mergeCell ref="B7:C7"/>
    <mergeCell ref="D7:E7"/>
    <mergeCell ref="F7:G7"/>
    <mergeCell ref="H7:I7"/>
  </mergeCells>
  <printOptions horizontalCentered="1" verticalCentered="1"/>
  <pageMargins left="0" right="0" top="0" bottom="0" header="0" footer="0"/>
  <pageSetup paperSize="9" scale="86"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P107"/>
  <sheetViews>
    <sheetView showGridLines="0" rightToLeft="1" view="pageBreakPreview" topLeftCell="A7" zoomScaleNormal="100" zoomScaleSheetLayoutView="100" workbookViewId="0">
      <selection activeCell="L17" sqref="L17"/>
    </sheetView>
  </sheetViews>
  <sheetFormatPr defaultColWidth="9.140625" defaultRowHeight="15" x14ac:dyDescent="0.2"/>
  <cols>
    <col min="1" max="1" width="29.85546875" style="181" customWidth="1"/>
    <col min="2" max="6" width="10.28515625" style="181" customWidth="1"/>
    <col min="7" max="7" width="10.7109375" style="181" customWidth="1"/>
    <col min="8" max="8" width="10.7109375" style="42" customWidth="1"/>
    <col min="9" max="9" width="10.28515625" style="42" customWidth="1"/>
    <col min="10" max="10" width="10.28515625" style="181" customWidth="1"/>
    <col min="11" max="11" width="10.28515625" style="42" customWidth="1"/>
    <col min="12" max="12" width="34.85546875" style="42" customWidth="1"/>
    <col min="13" max="16384" width="9.140625" style="42"/>
  </cols>
  <sheetData>
    <row r="1" spans="1:16" s="48" customFormat="1" ht="20.25" x14ac:dyDescent="0.2">
      <c r="A1" s="899" t="s">
        <v>1504</v>
      </c>
      <c r="B1" s="899"/>
      <c r="C1" s="899"/>
      <c r="D1" s="899"/>
      <c r="E1" s="899"/>
      <c r="F1" s="899"/>
      <c r="G1" s="899"/>
      <c r="H1" s="899"/>
      <c r="I1" s="899"/>
      <c r="J1" s="899"/>
      <c r="K1" s="899"/>
      <c r="L1" s="899"/>
    </row>
    <row r="2" spans="1:16" s="49" customFormat="1" ht="20.25" x14ac:dyDescent="0.2">
      <c r="A2" s="902" t="s">
        <v>1334</v>
      </c>
      <c r="B2" s="902"/>
      <c r="C2" s="902"/>
      <c r="D2" s="902"/>
      <c r="E2" s="902"/>
      <c r="F2" s="902"/>
      <c r="G2" s="902"/>
      <c r="H2" s="902"/>
      <c r="I2" s="902"/>
      <c r="J2" s="902"/>
      <c r="K2" s="902"/>
      <c r="L2" s="902"/>
    </row>
    <row r="3" spans="1:16" ht="18" customHeight="1" x14ac:dyDescent="0.2">
      <c r="A3" s="1382" t="s">
        <v>731</v>
      </c>
      <c r="B3" s="1382"/>
      <c r="C3" s="1382"/>
      <c r="D3" s="1382"/>
      <c r="E3" s="1382"/>
      <c r="F3" s="1382"/>
      <c r="G3" s="1382"/>
      <c r="H3" s="1382"/>
      <c r="I3" s="1382"/>
      <c r="J3" s="1382"/>
      <c r="K3" s="1382"/>
      <c r="L3" s="1382"/>
    </row>
    <row r="4" spans="1:16" ht="15.75" x14ac:dyDescent="0.2">
      <c r="A4" s="888" t="s">
        <v>1331</v>
      </c>
      <c r="B4" s="888"/>
      <c r="C4" s="888"/>
      <c r="D4" s="888"/>
      <c r="E4" s="888"/>
      <c r="F4" s="888"/>
      <c r="G4" s="888"/>
      <c r="H4" s="888"/>
      <c r="I4" s="888"/>
      <c r="J4" s="888"/>
      <c r="K4" s="888"/>
      <c r="L4" s="888"/>
    </row>
    <row r="5" spans="1:16" ht="20.100000000000001" customHeight="1" x14ac:dyDescent="0.2">
      <c r="A5" s="10" t="s">
        <v>726</v>
      </c>
      <c r="B5" s="10"/>
      <c r="C5" s="10"/>
      <c r="D5" s="10"/>
      <c r="E5" s="10"/>
      <c r="F5" s="10"/>
      <c r="G5" s="10"/>
      <c r="H5" s="72"/>
      <c r="I5" s="72"/>
      <c r="J5" s="72"/>
      <c r="K5" s="72"/>
      <c r="L5" s="73" t="s">
        <v>725</v>
      </c>
    </row>
    <row r="6" spans="1:16" s="125" customFormat="1" ht="15.75" customHeight="1" thickBot="1" x14ac:dyDescent="0.25">
      <c r="A6" s="1383" t="s">
        <v>1505</v>
      </c>
      <c r="B6" s="1319" t="s">
        <v>224</v>
      </c>
      <c r="C6" s="1319"/>
      <c r="D6" s="1319" t="s">
        <v>223</v>
      </c>
      <c r="E6" s="1319"/>
      <c r="F6" s="1319" t="s">
        <v>222</v>
      </c>
      <c r="G6" s="1319"/>
      <c r="H6" s="1319" t="s">
        <v>426</v>
      </c>
      <c r="I6" s="1319"/>
      <c r="J6" s="1319" t="s">
        <v>7</v>
      </c>
      <c r="K6" s="1319"/>
      <c r="L6" s="1386" t="s">
        <v>728</v>
      </c>
    </row>
    <row r="7" spans="1:16" s="125" customFormat="1" ht="13.5" customHeight="1" thickBot="1" x14ac:dyDescent="0.25">
      <c r="A7" s="1384"/>
      <c r="B7" s="1089" t="s">
        <v>1304</v>
      </c>
      <c r="C7" s="1089"/>
      <c r="D7" s="1089" t="s">
        <v>567</v>
      </c>
      <c r="E7" s="1089"/>
      <c r="F7" s="1089" t="s">
        <v>790</v>
      </c>
      <c r="G7" s="1089"/>
      <c r="H7" s="1089" t="s">
        <v>229</v>
      </c>
      <c r="I7" s="1089"/>
      <c r="J7" s="1089" t="s">
        <v>8</v>
      </c>
      <c r="K7" s="1089"/>
      <c r="L7" s="1387"/>
    </row>
    <row r="8" spans="1:16" s="125" customFormat="1" ht="13.5" thickBot="1" x14ac:dyDescent="0.25">
      <c r="A8" s="1384"/>
      <c r="B8" s="425" t="s">
        <v>9</v>
      </c>
      <c r="C8" s="400" t="s">
        <v>464</v>
      </c>
      <c r="D8" s="400" t="s">
        <v>9</v>
      </c>
      <c r="E8" s="400" t="s">
        <v>464</v>
      </c>
      <c r="F8" s="400" t="s">
        <v>9</v>
      </c>
      <c r="G8" s="400" t="s">
        <v>464</v>
      </c>
      <c r="H8" s="400" t="s">
        <v>9</v>
      </c>
      <c r="I8" s="400" t="s">
        <v>464</v>
      </c>
      <c r="J8" s="400" t="s">
        <v>9</v>
      </c>
      <c r="K8" s="400" t="s">
        <v>464</v>
      </c>
      <c r="L8" s="1387"/>
    </row>
    <row r="9" spans="1:16" s="125" customFormat="1" ht="12" customHeight="1" x14ac:dyDescent="0.2">
      <c r="A9" s="1385"/>
      <c r="B9" s="405" t="s">
        <v>465</v>
      </c>
      <c r="C9" s="405" t="s">
        <v>466</v>
      </c>
      <c r="D9" s="405" t="s">
        <v>465</v>
      </c>
      <c r="E9" s="405" t="s">
        <v>466</v>
      </c>
      <c r="F9" s="405" t="s">
        <v>465</v>
      </c>
      <c r="G9" s="405" t="s">
        <v>466</v>
      </c>
      <c r="H9" s="405" t="s">
        <v>465</v>
      </c>
      <c r="I9" s="405" t="s">
        <v>466</v>
      </c>
      <c r="J9" s="808" t="s">
        <v>465</v>
      </c>
      <c r="K9" s="808" t="s">
        <v>466</v>
      </c>
      <c r="L9" s="1388"/>
    </row>
    <row r="10" spans="1:16" ht="24" customHeight="1" thickBot="1" x14ac:dyDescent="0.25">
      <c r="A10" s="448" t="s">
        <v>988</v>
      </c>
      <c r="B10" s="449">
        <v>0</v>
      </c>
      <c r="C10" s="449">
        <v>4</v>
      </c>
      <c r="D10" s="449">
        <v>3</v>
      </c>
      <c r="E10" s="449">
        <v>1</v>
      </c>
      <c r="F10" s="449">
        <v>10</v>
      </c>
      <c r="G10" s="449">
        <v>1</v>
      </c>
      <c r="H10" s="449">
        <v>0</v>
      </c>
      <c r="I10" s="449">
        <v>1</v>
      </c>
      <c r="J10" s="816">
        <f t="shared" ref="J10:J32" si="0">SUM(B10+D10+F10+H10)</f>
        <v>13</v>
      </c>
      <c r="K10" s="816">
        <f t="shared" ref="K10:K32" si="1">SUM(C10+E10+G10+I10)</f>
        <v>7</v>
      </c>
      <c r="L10" s="451" t="s">
        <v>997</v>
      </c>
      <c r="M10" s="42">
        <v>4</v>
      </c>
      <c r="N10" s="42">
        <v>1</v>
      </c>
      <c r="O10" s="42">
        <v>1</v>
      </c>
      <c r="P10" s="42">
        <v>1</v>
      </c>
    </row>
    <row r="11" spans="1:16" ht="24" customHeight="1" thickBot="1" x14ac:dyDescent="0.25">
      <c r="A11" s="452" t="s">
        <v>1171</v>
      </c>
      <c r="B11" s="189">
        <v>0</v>
      </c>
      <c r="C11" s="189">
        <v>1</v>
      </c>
      <c r="D11" s="189">
        <v>0</v>
      </c>
      <c r="E11" s="189">
        <v>4</v>
      </c>
      <c r="F11" s="189">
        <v>1</v>
      </c>
      <c r="G11" s="189">
        <v>2</v>
      </c>
      <c r="H11" s="189">
        <v>0</v>
      </c>
      <c r="I11" s="189">
        <v>0</v>
      </c>
      <c r="J11" s="812">
        <f t="shared" si="0"/>
        <v>1</v>
      </c>
      <c r="K11" s="812">
        <f t="shared" si="1"/>
        <v>7</v>
      </c>
      <c r="L11" s="453" t="s">
        <v>1457</v>
      </c>
      <c r="M11" s="42">
        <v>1</v>
      </c>
      <c r="N11" s="42">
        <v>4</v>
      </c>
      <c r="O11" s="42">
        <v>2</v>
      </c>
      <c r="P11" s="42">
        <v>0</v>
      </c>
    </row>
    <row r="12" spans="1:16" ht="24" customHeight="1" thickBot="1" x14ac:dyDescent="0.25">
      <c r="A12" s="448" t="s">
        <v>622</v>
      </c>
      <c r="B12" s="449">
        <v>0</v>
      </c>
      <c r="C12" s="449">
        <v>0</v>
      </c>
      <c r="D12" s="449">
        <v>0</v>
      </c>
      <c r="E12" s="449">
        <v>0</v>
      </c>
      <c r="F12" s="449">
        <v>5</v>
      </c>
      <c r="G12" s="449">
        <v>2</v>
      </c>
      <c r="H12" s="449">
        <v>0</v>
      </c>
      <c r="I12" s="449">
        <v>0</v>
      </c>
      <c r="J12" s="816">
        <f t="shared" si="0"/>
        <v>5</v>
      </c>
      <c r="K12" s="816">
        <f t="shared" si="1"/>
        <v>2</v>
      </c>
      <c r="L12" s="451" t="s">
        <v>1458</v>
      </c>
      <c r="M12" s="42">
        <v>0</v>
      </c>
      <c r="N12" s="42">
        <v>0</v>
      </c>
      <c r="O12" s="42">
        <v>2</v>
      </c>
      <c r="P12" s="42">
        <v>0</v>
      </c>
    </row>
    <row r="13" spans="1:16" ht="24" customHeight="1" thickBot="1" x14ac:dyDescent="0.25">
      <c r="A13" s="452" t="s">
        <v>1091</v>
      </c>
      <c r="B13" s="189">
        <v>1</v>
      </c>
      <c r="C13" s="189">
        <v>0</v>
      </c>
      <c r="D13" s="189">
        <v>0</v>
      </c>
      <c r="E13" s="189">
        <v>0</v>
      </c>
      <c r="F13" s="189">
        <v>0</v>
      </c>
      <c r="G13" s="189">
        <v>1</v>
      </c>
      <c r="H13" s="189">
        <v>0</v>
      </c>
      <c r="I13" s="189">
        <v>0</v>
      </c>
      <c r="J13" s="812">
        <f t="shared" si="0"/>
        <v>1</v>
      </c>
      <c r="K13" s="812">
        <f t="shared" si="1"/>
        <v>1</v>
      </c>
      <c r="L13" s="453" t="s">
        <v>1459</v>
      </c>
      <c r="M13" s="42">
        <v>0</v>
      </c>
      <c r="N13" s="42">
        <v>0</v>
      </c>
      <c r="O13" s="42">
        <v>1</v>
      </c>
      <c r="P13" s="42">
        <v>0</v>
      </c>
    </row>
    <row r="14" spans="1:16" ht="24" customHeight="1" thickBot="1" x14ac:dyDescent="0.25">
      <c r="A14" s="448" t="s">
        <v>989</v>
      </c>
      <c r="B14" s="449">
        <v>0</v>
      </c>
      <c r="C14" s="449">
        <v>4</v>
      </c>
      <c r="D14" s="449">
        <v>0</v>
      </c>
      <c r="E14" s="449">
        <v>2</v>
      </c>
      <c r="F14" s="449">
        <v>27</v>
      </c>
      <c r="G14" s="449">
        <v>41</v>
      </c>
      <c r="H14" s="449">
        <v>0</v>
      </c>
      <c r="I14" s="449">
        <v>1</v>
      </c>
      <c r="J14" s="816">
        <f t="shared" si="0"/>
        <v>27</v>
      </c>
      <c r="K14" s="816">
        <f t="shared" si="1"/>
        <v>48</v>
      </c>
      <c r="L14" s="451" t="s">
        <v>1460</v>
      </c>
      <c r="M14" s="42">
        <v>4</v>
      </c>
      <c r="N14" s="42">
        <v>2</v>
      </c>
      <c r="O14" s="42">
        <v>41</v>
      </c>
      <c r="P14" s="42">
        <v>1</v>
      </c>
    </row>
    <row r="15" spans="1:16" ht="24" customHeight="1" thickBot="1" x14ac:dyDescent="0.25">
      <c r="A15" s="452" t="s">
        <v>990</v>
      </c>
      <c r="B15" s="189">
        <v>0</v>
      </c>
      <c r="C15" s="189">
        <v>0</v>
      </c>
      <c r="D15" s="189">
        <v>0</v>
      </c>
      <c r="E15" s="189">
        <v>1</v>
      </c>
      <c r="F15" s="189">
        <v>0</v>
      </c>
      <c r="G15" s="189">
        <v>2</v>
      </c>
      <c r="H15" s="189">
        <v>0</v>
      </c>
      <c r="I15" s="189">
        <v>0</v>
      </c>
      <c r="J15" s="812">
        <f t="shared" si="0"/>
        <v>0</v>
      </c>
      <c r="K15" s="812">
        <f t="shared" si="1"/>
        <v>3</v>
      </c>
      <c r="L15" s="453" t="s">
        <v>1461</v>
      </c>
      <c r="M15" s="42">
        <v>0</v>
      </c>
      <c r="N15" s="42">
        <v>1</v>
      </c>
      <c r="O15" s="42">
        <v>2</v>
      </c>
      <c r="P15" s="42">
        <v>0</v>
      </c>
    </row>
    <row r="16" spans="1:16" ht="24" customHeight="1" thickBot="1" x14ac:dyDescent="0.25">
      <c r="A16" s="448" t="s">
        <v>991</v>
      </c>
      <c r="B16" s="449">
        <v>1</v>
      </c>
      <c r="C16" s="449">
        <v>4</v>
      </c>
      <c r="D16" s="449">
        <v>1</v>
      </c>
      <c r="E16" s="449">
        <v>1</v>
      </c>
      <c r="F16" s="449">
        <v>0</v>
      </c>
      <c r="G16" s="449">
        <v>0</v>
      </c>
      <c r="H16" s="449">
        <v>0</v>
      </c>
      <c r="I16" s="449">
        <v>0</v>
      </c>
      <c r="J16" s="816">
        <f t="shared" si="0"/>
        <v>2</v>
      </c>
      <c r="K16" s="816">
        <f t="shared" si="1"/>
        <v>5</v>
      </c>
      <c r="L16" s="451" t="s">
        <v>1462</v>
      </c>
      <c r="M16" s="42">
        <v>4</v>
      </c>
      <c r="N16" s="42">
        <v>1</v>
      </c>
      <c r="O16" s="42">
        <v>0</v>
      </c>
      <c r="P16" s="42">
        <v>0</v>
      </c>
    </row>
    <row r="17" spans="1:16" ht="24" customHeight="1" thickBot="1" x14ac:dyDescent="0.25">
      <c r="A17" s="452" t="s">
        <v>1177</v>
      </c>
      <c r="B17" s="189">
        <v>0</v>
      </c>
      <c r="C17" s="189">
        <v>0</v>
      </c>
      <c r="D17" s="189">
        <v>0</v>
      </c>
      <c r="E17" s="189">
        <v>0</v>
      </c>
      <c r="F17" s="189">
        <v>2</v>
      </c>
      <c r="G17" s="189">
        <v>0</v>
      </c>
      <c r="H17" s="189">
        <v>0</v>
      </c>
      <c r="I17" s="189">
        <v>0</v>
      </c>
      <c r="J17" s="812">
        <f t="shared" si="0"/>
        <v>2</v>
      </c>
      <c r="K17" s="812">
        <f t="shared" si="1"/>
        <v>0</v>
      </c>
      <c r="L17" s="453" t="s">
        <v>1503</v>
      </c>
      <c r="M17" s="42">
        <v>0</v>
      </c>
      <c r="N17" s="42">
        <v>0</v>
      </c>
      <c r="O17" s="42">
        <v>0</v>
      </c>
      <c r="P17" s="42">
        <v>0</v>
      </c>
    </row>
    <row r="18" spans="1:16" ht="24" customHeight="1" thickBot="1" x14ac:dyDescent="0.25">
      <c r="A18" s="448" t="s">
        <v>1454</v>
      </c>
      <c r="B18" s="449">
        <v>0</v>
      </c>
      <c r="C18" s="449">
        <v>0</v>
      </c>
      <c r="D18" s="449">
        <v>0</v>
      </c>
      <c r="E18" s="449">
        <v>0</v>
      </c>
      <c r="F18" s="449">
        <v>1</v>
      </c>
      <c r="G18" s="449">
        <v>3</v>
      </c>
      <c r="H18" s="449">
        <v>0</v>
      </c>
      <c r="I18" s="449">
        <v>0</v>
      </c>
      <c r="J18" s="816">
        <f t="shared" si="0"/>
        <v>1</v>
      </c>
      <c r="K18" s="816">
        <f t="shared" si="1"/>
        <v>3</v>
      </c>
      <c r="L18" s="451" t="s">
        <v>1463</v>
      </c>
      <c r="M18" s="42">
        <v>0</v>
      </c>
      <c r="N18" s="42">
        <v>0</v>
      </c>
      <c r="O18" s="42">
        <v>3</v>
      </c>
      <c r="P18" s="42">
        <v>0</v>
      </c>
    </row>
    <row r="19" spans="1:16" ht="24" customHeight="1" thickBot="1" x14ac:dyDescent="0.25">
      <c r="A19" s="452" t="s">
        <v>1173</v>
      </c>
      <c r="B19" s="189">
        <v>0</v>
      </c>
      <c r="C19" s="189">
        <v>0</v>
      </c>
      <c r="D19" s="189">
        <v>0</v>
      </c>
      <c r="E19" s="189">
        <v>0</v>
      </c>
      <c r="F19" s="189">
        <v>2</v>
      </c>
      <c r="G19" s="189">
        <v>0</v>
      </c>
      <c r="H19" s="189">
        <v>0</v>
      </c>
      <c r="I19" s="189">
        <v>0</v>
      </c>
      <c r="J19" s="812">
        <f t="shared" si="0"/>
        <v>2</v>
      </c>
      <c r="K19" s="812">
        <f t="shared" si="1"/>
        <v>0</v>
      </c>
      <c r="L19" s="453" t="s">
        <v>1464</v>
      </c>
      <c r="M19" s="42">
        <v>0</v>
      </c>
      <c r="N19" s="42">
        <v>0</v>
      </c>
      <c r="O19" s="42">
        <v>0</v>
      </c>
      <c r="P19" s="42">
        <v>0</v>
      </c>
    </row>
    <row r="20" spans="1:16" ht="24" customHeight="1" thickBot="1" x14ac:dyDescent="0.25">
      <c r="A20" s="448" t="s">
        <v>1174</v>
      </c>
      <c r="B20" s="449">
        <v>0</v>
      </c>
      <c r="C20" s="449">
        <v>0</v>
      </c>
      <c r="D20" s="449">
        <v>0</v>
      </c>
      <c r="E20" s="449">
        <v>0</v>
      </c>
      <c r="F20" s="449">
        <v>1</v>
      </c>
      <c r="G20" s="449">
        <v>0</v>
      </c>
      <c r="H20" s="449">
        <v>0</v>
      </c>
      <c r="I20" s="449">
        <v>0</v>
      </c>
      <c r="J20" s="816">
        <f t="shared" si="0"/>
        <v>1</v>
      </c>
      <c r="K20" s="816">
        <f t="shared" si="1"/>
        <v>0</v>
      </c>
      <c r="L20" s="451" t="s">
        <v>1465</v>
      </c>
      <c r="M20" s="42">
        <v>0</v>
      </c>
      <c r="N20" s="42">
        <v>0</v>
      </c>
      <c r="O20" s="42">
        <v>0</v>
      </c>
      <c r="P20" s="42">
        <v>0</v>
      </c>
    </row>
    <row r="21" spans="1:16" ht="24" customHeight="1" thickBot="1" x14ac:dyDescent="0.25">
      <c r="A21" s="452" t="s">
        <v>992</v>
      </c>
      <c r="B21" s="189">
        <v>2</v>
      </c>
      <c r="C21" s="189">
        <v>0</v>
      </c>
      <c r="D21" s="189">
        <v>3</v>
      </c>
      <c r="E21" s="189">
        <v>4</v>
      </c>
      <c r="F21" s="189">
        <v>27</v>
      </c>
      <c r="G21" s="189">
        <v>8</v>
      </c>
      <c r="H21" s="189">
        <v>0</v>
      </c>
      <c r="I21" s="189">
        <v>0</v>
      </c>
      <c r="J21" s="812">
        <f t="shared" si="0"/>
        <v>32</v>
      </c>
      <c r="K21" s="812">
        <f t="shared" si="1"/>
        <v>12</v>
      </c>
      <c r="L21" s="453" t="s">
        <v>1466</v>
      </c>
      <c r="M21" s="42">
        <v>0</v>
      </c>
      <c r="N21" s="42">
        <v>4</v>
      </c>
      <c r="O21" s="42">
        <v>8</v>
      </c>
      <c r="P21" s="42">
        <v>0</v>
      </c>
    </row>
    <row r="22" spans="1:16" ht="24" customHeight="1" thickBot="1" x14ac:dyDescent="0.25">
      <c r="A22" s="448" t="s">
        <v>1175</v>
      </c>
      <c r="B22" s="449">
        <v>0</v>
      </c>
      <c r="C22" s="449">
        <v>0</v>
      </c>
      <c r="D22" s="449">
        <v>0</v>
      </c>
      <c r="E22" s="449">
        <v>1</v>
      </c>
      <c r="F22" s="449">
        <v>0</v>
      </c>
      <c r="G22" s="449"/>
      <c r="H22" s="449">
        <v>0</v>
      </c>
      <c r="I22" s="449">
        <v>0</v>
      </c>
      <c r="J22" s="816">
        <f t="shared" si="0"/>
        <v>0</v>
      </c>
      <c r="K22" s="816">
        <f t="shared" si="1"/>
        <v>1</v>
      </c>
      <c r="L22" s="451" t="s">
        <v>1467</v>
      </c>
      <c r="M22" s="42">
        <v>0</v>
      </c>
      <c r="N22" s="42">
        <v>1</v>
      </c>
      <c r="P22" s="42">
        <v>0</v>
      </c>
    </row>
    <row r="23" spans="1:16" ht="24" customHeight="1" thickBot="1" x14ac:dyDescent="0.25">
      <c r="A23" s="452" t="s">
        <v>993</v>
      </c>
      <c r="B23" s="189">
        <v>3</v>
      </c>
      <c r="C23" s="189">
        <v>6</v>
      </c>
      <c r="D23" s="189">
        <v>0</v>
      </c>
      <c r="E23" s="189">
        <v>2</v>
      </c>
      <c r="F23" s="189">
        <v>1</v>
      </c>
      <c r="G23" s="189">
        <v>4</v>
      </c>
      <c r="H23" s="189">
        <v>0</v>
      </c>
      <c r="I23" s="189">
        <v>1</v>
      </c>
      <c r="J23" s="812">
        <f t="shared" si="0"/>
        <v>4</v>
      </c>
      <c r="K23" s="812">
        <f t="shared" si="1"/>
        <v>13</v>
      </c>
      <c r="L23" s="453" t="s">
        <v>1468</v>
      </c>
      <c r="M23" s="42">
        <v>6</v>
      </c>
      <c r="N23" s="42">
        <v>2</v>
      </c>
      <c r="O23" s="42">
        <v>4</v>
      </c>
      <c r="P23" s="42">
        <v>1</v>
      </c>
    </row>
    <row r="24" spans="1:16" ht="24" customHeight="1" thickBot="1" x14ac:dyDescent="0.25">
      <c r="A24" s="448" t="s">
        <v>1455</v>
      </c>
      <c r="B24" s="449">
        <v>1</v>
      </c>
      <c r="C24" s="449">
        <v>1</v>
      </c>
      <c r="D24" s="449">
        <v>0</v>
      </c>
      <c r="E24" s="449">
        <v>0</v>
      </c>
      <c r="F24" s="449">
        <v>0</v>
      </c>
      <c r="G24" s="449">
        <v>0</v>
      </c>
      <c r="H24" s="449">
        <v>0</v>
      </c>
      <c r="I24" s="449">
        <v>0</v>
      </c>
      <c r="J24" s="816">
        <f t="shared" si="0"/>
        <v>1</v>
      </c>
      <c r="K24" s="816">
        <f t="shared" si="1"/>
        <v>1</v>
      </c>
      <c r="L24" s="451" t="s">
        <v>1469</v>
      </c>
      <c r="M24" s="42">
        <v>1</v>
      </c>
      <c r="N24" s="42">
        <v>0</v>
      </c>
      <c r="O24" s="42">
        <v>0</v>
      </c>
      <c r="P24" s="42">
        <v>0</v>
      </c>
    </row>
    <row r="25" spans="1:16" ht="24" customHeight="1" thickBot="1" x14ac:dyDescent="0.25">
      <c r="A25" s="452" t="s">
        <v>994</v>
      </c>
      <c r="B25" s="189">
        <v>2</v>
      </c>
      <c r="C25" s="189">
        <v>0</v>
      </c>
      <c r="D25" s="189">
        <v>1</v>
      </c>
      <c r="E25" s="189">
        <v>1</v>
      </c>
      <c r="F25" s="189">
        <v>8</v>
      </c>
      <c r="G25" s="189">
        <v>12</v>
      </c>
      <c r="H25" s="189">
        <v>0</v>
      </c>
      <c r="I25" s="189">
        <v>0</v>
      </c>
      <c r="J25" s="812">
        <f t="shared" si="0"/>
        <v>11</v>
      </c>
      <c r="K25" s="812">
        <f t="shared" si="1"/>
        <v>13</v>
      </c>
      <c r="L25" s="453" t="s">
        <v>1470</v>
      </c>
      <c r="M25" s="42">
        <v>0</v>
      </c>
      <c r="N25" s="42">
        <v>1</v>
      </c>
      <c r="O25" s="42">
        <v>12</v>
      </c>
      <c r="P25" s="42">
        <v>0</v>
      </c>
    </row>
    <row r="26" spans="1:16" ht="24" customHeight="1" thickBot="1" x14ac:dyDescent="0.25">
      <c r="A26" s="448" t="s">
        <v>129</v>
      </c>
      <c r="B26" s="449">
        <v>0</v>
      </c>
      <c r="C26" s="449">
        <v>2</v>
      </c>
      <c r="D26" s="449">
        <v>2</v>
      </c>
      <c r="E26" s="449">
        <v>3</v>
      </c>
      <c r="F26" s="449">
        <v>13</v>
      </c>
      <c r="G26" s="449">
        <v>3</v>
      </c>
      <c r="H26" s="449">
        <v>0</v>
      </c>
      <c r="I26" s="449">
        <v>0</v>
      </c>
      <c r="J26" s="816">
        <f t="shared" si="0"/>
        <v>15</v>
      </c>
      <c r="K26" s="816">
        <f t="shared" si="1"/>
        <v>8</v>
      </c>
      <c r="L26" s="451" t="s">
        <v>1471</v>
      </c>
      <c r="M26" s="42">
        <v>2</v>
      </c>
      <c r="N26" s="42">
        <v>3</v>
      </c>
      <c r="O26" s="42">
        <v>3</v>
      </c>
      <c r="P26" s="42">
        <v>0</v>
      </c>
    </row>
    <row r="27" spans="1:16" ht="24" customHeight="1" thickBot="1" x14ac:dyDescent="0.25">
      <c r="A27" s="452" t="s">
        <v>1176</v>
      </c>
      <c r="B27" s="189">
        <v>0</v>
      </c>
      <c r="C27" s="189">
        <v>0</v>
      </c>
      <c r="D27" s="189">
        <v>0</v>
      </c>
      <c r="E27" s="189">
        <v>0</v>
      </c>
      <c r="F27" s="189">
        <v>0</v>
      </c>
      <c r="G27" s="189">
        <v>1</v>
      </c>
      <c r="H27" s="189">
        <v>0</v>
      </c>
      <c r="I27" s="189">
        <v>0</v>
      </c>
      <c r="J27" s="812">
        <f t="shared" si="0"/>
        <v>0</v>
      </c>
      <c r="K27" s="812">
        <f t="shared" si="1"/>
        <v>1</v>
      </c>
      <c r="L27" s="453" t="s">
        <v>1472</v>
      </c>
      <c r="M27" s="42">
        <v>0</v>
      </c>
      <c r="N27" s="42">
        <v>0</v>
      </c>
      <c r="O27" s="42">
        <v>1</v>
      </c>
      <c r="P27" s="42">
        <v>0</v>
      </c>
    </row>
    <row r="28" spans="1:16" ht="24" customHeight="1" thickBot="1" x14ac:dyDescent="0.25">
      <c r="A28" s="448" t="s">
        <v>995</v>
      </c>
      <c r="B28" s="449">
        <v>0</v>
      </c>
      <c r="C28" s="449">
        <v>0</v>
      </c>
      <c r="D28" s="449">
        <v>0</v>
      </c>
      <c r="E28" s="449">
        <v>0</v>
      </c>
      <c r="F28" s="449">
        <v>5</v>
      </c>
      <c r="G28" s="449">
        <v>0</v>
      </c>
      <c r="H28" s="449">
        <v>0</v>
      </c>
      <c r="I28" s="449">
        <v>0</v>
      </c>
      <c r="J28" s="816">
        <f t="shared" si="0"/>
        <v>5</v>
      </c>
      <c r="K28" s="816">
        <f t="shared" si="1"/>
        <v>0</v>
      </c>
      <c r="L28" s="451" t="s">
        <v>1473</v>
      </c>
      <c r="M28" s="42">
        <v>0</v>
      </c>
      <c r="N28" s="42">
        <v>0</v>
      </c>
      <c r="O28" s="42">
        <v>0</v>
      </c>
      <c r="P28" s="42">
        <v>0</v>
      </c>
    </row>
    <row r="29" spans="1:16" ht="24" customHeight="1" thickBot="1" x14ac:dyDescent="0.25">
      <c r="A29" s="452" t="s">
        <v>69</v>
      </c>
      <c r="B29" s="189">
        <v>1</v>
      </c>
      <c r="C29" s="189">
        <v>2</v>
      </c>
      <c r="D29" s="189">
        <v>1</v>
      </c>
      <c r="E29" s="189">
        <v>2</v>
      </c>
      <c r="F29" s="189">
        <v>204</v>
      </c>
      <c r="G29" s="189">
        <v>44</v>
      </c>
      <c r="H29" s="189">
        <v>0</v>
      </c>
      <c r="I29" s="189">
        <v>0</v>
      </c>
      <c r="J29" s="812">
        <f t="shared" si="0"/>
        <v>206</v>
      </c>
      <c r="K29" s="812">
        <f t="shared" si="1"/>
        <v>48</v>
      </c>
      <c r="L29" s="453" t="s">
        <v>70</v>
      </c>
      <c r="M29" s="42">
        <v>2</v>
      </c>
      <c r="N29" s="42">
        <v>2</v>
      </c>
      <c r="O29" s="42">
        <v>44</v>
      </c>
      <c r="P29" s="42">
        <v>0</v>
      </c>
    </row>
    <row r="30" spans="1:16" ht="24" customHeight="1" thickBot="1" x14ac:dyDescent="0.25">
      <c r="A30" s="448" t="s">
        <v>1456</v>
      </c>
      <c r="B30" s="449">
        <v>0</v>
      </c>
      <c r="C30" s="449">
        <v>0</v>
      </c>
      <c r="D30" s="449">
        <v>1</v>
      </c>
      <c r="E30" s="449">
        <v>1</v>
      </c>
      <c r="F30" s="449">
        <v>168</v>
      </c>
      <c r="G30" s="449">
        <v>36</v>
      </c>
      <c r="H30" s="449">
        <v>2</v>
      </c>
      <c r="I30" s="449">
        <v>0</v>
      </c>
      <c r="J30" s="816">
        <f t="shared" si="0"/>
        <v>171</v>
      </c>
      <c r="K30" s="816">
        <f t="shared" si="1"/>
        <v>37</v>
      </c>
      <c r="L30" s="451" t="s">
        <v>1474</v>
      </c>
      <c r="M30" s="42">
        <v>0</v>
      </c>
      <c r="N30" s="42">
        <v>1</v>
      </c>
      <c r="O30" s="42">
        <v>36</v>
      </c>
      <c r="P30" s="42">
        <v>0</v>
      </c>
    </row>
    <row r="31" spans="1:16" ht="24" customHeight="1" thickBot="1" x14ac:dyDescent="0.25">
      <c r="A31" s="452" t="s">
        <v>996</v>
      </c>
      <c r="B31" s="189">
        <v>0</v>
      </c>
      <c r="C31" s="189">
        <v>0</v>
      </c>
      <c r="D31" s="189">
        <v>0</v>
      </c>
      <c r="E31" s="189">
        <v>0</v>
      </c>
      <c r="F31" s="189">
        <v>1</v>
      </c>
      <c r="G31" s="189">
        <v>1</v>
      </c>
      <c r="H31" s="189">
        <v>44</v>
      </c>
      <c r="I31" s="189">
        <v>7</v>
      </c>
      <c r="J31" s="812">
        <f t="shared" si="0"/>
        <v>45</v>
      </c>
      <c r="K31" s="812">
        <f t="shared" si="1"/>
        <v>8</v>
      </c>
      <c r="L31" s="453" t="s">
        <v>998</v>
      </c>
      <c r="M31" s="42">
        <v>0</v>
      </c>
      <c r="N31" s="42">
        <v>0</v>
      </c>
      <c r="O31" s="42">
        <v>1</v>
      </c>
      <c r="P31" s="42">
        <v>7</v>
      </c>
    </row>
    <row r="32" spans="1:16" ht="24" customHeight="1" x14ac:dyDescent="0.2">
      <c r="A32" s="856" t="s">
        <v>426</v>
      </c>
      <c r="B32" s="857">
        <v>4</v>
      </c>
      <c r="C32" s="857">
        <v>2</v>
      </c>
      <c r="D32" s="857">
        <v>0</v>
      </c>
      <c r="E32" s="857">
        <v>0</v>
      </c>
      <c r="F32" s="857">
        <v>0</v>
      </c>
      <c r="G32" s="857">
        <v>1</v>
      </c>
      <c r="H32" s="857">
        <v>0</v>
      </c>
      <c r="I32" s="857">
        <v>0</v>
      </c>
      <c r="J32" s="858">
        <f t="shared" si="0"/>
        <v>4</v>
      </c>
      <c r="K32" s="858">
        <f t="shared" si="1"/>
        <v>3</v>
      </c>
      <c r="L32" s="859" t="s">
        <v>229</v>
      </c>
      <c r="M32" s="42">
        <v>2</v>
      </c>
      <c r="N32" s="42">
        <v>0</v>
      </c>
      <c r="O32" s="42">
        <v>1</v>
      </c>
      <c r="P32" s="42">
        <v>0</v>
      </c>
    </row>
    <row r="33" spans="1:12" ht="24.75" customHeight="1" x14ac:dyDescent="0.2">
      <c r="A33" s="649" t="s">
        <v>7</v>
      </c>
      <c r="B33" s="599">
        <f t="shared" ref="B33:K33" si="2">SUM(B10:B32)</f>
        <v>15</v>
      </c>
      <c r="C33" s="599">
        <f t="shared" si="2"/>
        <v>26</v>
      </c>
      <c r="D33" s="599">
        <f t="shared" si="2"/>
        <v>12</v>
      </c>
      <c r="E33" s="599">
        <f t="shared" si="2"/>
        <v>23</v>
      </c>
      <c r="F33" s="599">
        <f t="shared" si="2"/>
        <v>476</v>
      </c>
      <c r="G33" s="599">
        <f t="shared" si="2"/>
        <v>162</v>
      </c>
      <c r="H33" s="599">
        <f t="shared" si="2"/>
        <v>46</v>
      </c>
      <c r="I33" s="599">
        <f t="shared" si="2"/>
        <v>10</v>
      </c>
      <c r="J33" s="599">
        <f t="shared" si="2"/>
        <v>549</v>
      </c>
      <c r="K33" s="599">
        <f t="shared" si="2"/>
        <v>221</v>
      </c>
      <c r="L33" s="650" t="s">
        <v>8</v>
      </c>
    </row>
    <row r="37" spans="1:12" x14ac:dyDescent="0.2">
      <c r="A37" s="252"/>
    </row>
    <row r="39" spans="1:12" x14ac:dyDescent="0.2">
      <c r="H39" s="181"/>
      <c r="I39" s="181"/>
    </row>
    <row r="94" spans="12:12" x14ac:dyDescent="0.2">
      <c r="L94" s="42" t="s">
        <v>403</v>
      </c>
    </row>
    <row r="97" spans="12:12" x14ac:dyDescent="0.2">
      <c r="L97" s="42" t="s">
        <v>539</v>
      </c>
    </row>
    <row r="100" spans="12:12" x14ac:dyDescent="0.2">
      <c r="L100" s="42" t="s">
        <v>540</v>
      </c>
    </row>
    <row r="104" spans="12:12" x14ac:dyDescent="0.2">
      <c r="L104" s="42" t="s">
        <v>440</v>
      </c>
    </row>
    <row r="107" spans="12:12" x14ac:dyDescent="0.2">
      <c r="L107" s="42" t="s">
        <v>404</v>
      </c>
    </row>
  </sheetData>
  <mergeCells count="16">
    <mergeCell ref="A1:L1"/>
    <mergeCell ref="A2:L2"/>
    <mergeCell ref="A3:L3"/>
    <mergeCell ref="A4:L4"/>
    <mergeCell ref="A6:A9"/>
    <mergeCell ref="B6:C6"/>
    <mergeCell ref="D6:E6"/>
    <mergeCell ref="F6:G6"/>
    <mergeCell ref="H6:I6"/>
    <mergeCell ref="J6:K6"/>
    <mergeCell ref="L6:L9"/>
    <mergeCell ref="B7:C7"/>
    <mergeCell ref="D7:E7"/>
    <mergeCell ref="F7:G7"/>
    <mergeCell ref="H7:I7"/>
    <mergeCell ref="J7:K7"/>
  </mergeCells>
  <printOptions horizontalCentered="1" verticalCentered="1"/>
  <pageMargins left="0" right="0" top="0" bottom="0" header="0" footer="0"/>
  <pageSetup paperSize="9" scale="76" fitToWidth="0"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Y34"/>
  <sheetViews>
    <sheetView showGridLines="0" rightToLeft="1" view="pageBreakPreview" zoomScaleNormal="100" zoomScaleSheetLayoutView="100" workbookViewId="0">
      <selection activeCell="P11" sqref="P11"/>
    </sheetView>
  </sheetViews>
  <sheetFormatPr defaultColWidth="9.140625" defaultRowHeight="12.75" x14ac:dyDescent="0.2"/>
  <cols>
    <col min="1" max="1" width="23.140625" style="39" customWidth="1"/>
    <col min="2" max="2" width="7.42578125" style="39" customWidth="1"/>
    <col min="3" max="3" width="7.5703125" style="39" customWidth="1"/>
    <col min="4" max="6" width="7.42578125" style="39" customWidth="1"/>
    <col min="7" max="7" width="7.85546875" style="39" customWidth="1"/>
    <col min="8" max="10" width="7.42578125" style="39" customWidth="1"/>
    <col min="11" max="11" width="7.7109375" style="39" customWidth="1"/>
    <col min="12" max="13" width="7.42578125" style="39" customWidth="1"/>
    <col min="14" max="14" width="23.140625" style="39" customWidth="1"/>
    <col min="15" max="16384" width="9.140625" style="39"/>
  </cols>
  <sheetData>
    <row r="1" spans="1:23" s="48" customFormat="1" ht="21.95" customHeight="1" x14ac:dyDescent="0.2">
      <c r="A1" s="1389" t="s">
        <v>733</v>
      </c>
      <c r="B1" s="1389"/>
      <c r="C1" s="1389"/>
      <c r="D1" s="1389"/>
      <c r="E1" s="1389"/>
      <c r="F1" s="1389"/>
      <c r="G1" s="1389"/>
      <c r="H1" s="1389"/>
      <c r="I1" s="1389"/>
      <c r="J1" s="1389"/>
      <c r="K1" s="1389"/>
      <c r="L1" s="1389"/>
      <c r="M1" s="1389"/>
      <c r="N1" s="1389"/>
      <c r="O1" s="88"/>
      <c r="P1" s="88"/>
      <c r="Q1" s="88"/>
      <c r="R1" s="88"/>
      <c r="S1" s="88"/>
      <c r="T1" s="88"/>
      <c r="U1" s="88"/>
      <c r="V1" s="47"/>
      <c r="W1" s="89"/>
    </row>
    <row r="2" spans="1:23" s="49" customFormat="1" ht="18" customHeight="1" x14ac:dyDescent="0.2">
      <c r="A2" s="1389" t="s">
        <v>1338</v>
      </c>
      <c r="B2" s="1389"/>
      <c r="C2" s="1389"/>
      <c r="D2" s="1389"/>
      <c r="E2" s="1389"/>
      <c r="F2" s="1389"/>
      <c r="G2" s="1389"/>
      <c r="H2" s="1389"/>
      <c r="I2" s="1389"/>
      <c r="J2" s="1389"/>
      <c r="K2" s="1389"/>
      <c r="L2" s="1389"/>
      <c r="M2" s="1389"/>
      <c r="N2" s="1389"/>
      <c r="O2" s="88"/>
      <c r="P2" s="88"/>
      <c r="Q2" s="88"/>
      <c r="R2" s="88"/>
      <c r="S2" s="88"/>
      <c r="T2" s="88"/>
      <c r="U2" s="88"/>
      <c r="V2" s="88"/>
      <c r="W2" s="88"/>
    </row>
    <row r="3" spans="1:23" s="45" customFormat="1" ht="35.25" customHeight="1" x14ac:dyDescent="0.25">
      <c r="A3" s="1353" t="s">
        <v>755</v>
      </c>
      <c r="B3" s="1354"/>
      <c r="C3" s="1354"/>
      <c r="D3" s="1354"/>
      <c r="E3" s="1354"/>
      <c r="F3" s="1354"/>
      <c r="G3" s="1354"/>
      <c r="H3" s="1354"/>
      <c r="I3" s="1354"/>
      <c r="J3" s="1354"/>
      <c r="K3" s="1354"/>
      <c r="L3" s="1354"/>
      <c r="M3" s="1354"/>
      <c r="N3" s="1354"/>
      <c r="O3" s="75"/>
      <c r="P3" s="75"/>
      <c r="Q3" s="75"/>
      <c r="R3" s="75"/>
      <c r="S3" s="75"/>
      <c r="T3" s="75"/>
      <c r="U3" s="75"/>
      <c r="V3" s="75"/>
      <c r="W3" s="75"/>
    </row>
    <row r="4" spans="1:23" s="42" customFormat="1" ht="15.75" x14ac:dyDescent="0.2">
      <c r="A4" s="935" t="s">
        <v>1339</v>
      </c>
      <c r="B4" s="935"/>
      <c r="C4" s="935"/>
      <c r="D4" s="935"/>
      <c r="E4" s="935"/>
      <c r="F4" s="935"/>
      <c r="G4" s="935"/>
      <c r="H4" s="935"/>
      <c r="I4" s="935"/>
      <c r="J4" s="935"/>
      <c r="K4" s="935"/>
      <c r="L4" s="935"/>
      <c r="M4" s="935"/>
      <c r="N4" s="935"/>
      <c r="O4" s="76"/>
      <c r="P4" s="76"/>
      <c r="Q4" s="76"/>
      <c r="R4" s="76"/>
      <c r="S4" s="76"/>
      <c r="T4" s="76"/>
      <c r="U4" s="76"/>
      <c r="V4" s="76"/>
      <c r="W4" s="76"/>
    </row>
    <row r="5" spans="1:23" s="42" customFormat="1" ht="15.75" x14ac:dyDescent="0.2">
      <c r="A5" s="122"/>
      <c r="B5" s="122"/>
      <c r="C5" s="122"/>
      <c r="D5" s="122"/>
      <c r="E5" s="122"/>
      <c r="F5" s="122"/>
      <c r="G5" s="122"/>
      <c r="H5" s="122"/>
      <c r="I5" s="122"/>
      <c r="J5" s="122"/>
      <c r="K5" s="122"/>
      <c r="L5" s="122"/>
      <c r="M5" s="122"/>
      <c r="N5" s="122"/>
      <c r="O5" s="122"/>
      <c r="P5" s="76"/>
      <c r="Q5" s="76"/>
      <c r="R5" s="76"/>
      <c r="S5" s="76"/>
      <c r="T5" s="76"/>
      <c r="U5" s="76"/>
      <c r="V5" s="76"/>
      <c r="W5" s="76"/>
    </row>
    <row r="6" spans="1:23" s="42" customFormat="1" ht="20.100000000000001" customHeight="1" x14ac:dyDescent="0.2">
      <c r="A6" s="10" t="s">
        <v>516</v>
      </c>
      <c r="B6" s="10"/>
      <c r="C6" s="10"/>
      <c r="D6" s="10"/>
      <c r="E6" s="10"/>
      <c r="F6" s="10"/>
      <c r="G6" s="10"/>
      <c r="H6" s="10"/>
      <c r="I6" s="10"/>
      <c r="J6" s="10"/>
      <c r="K6" s="10"/>
      <c r="L6" s="10"/>
      <c r="M6" s="10"/>
      <c r="N6" s="73" t="s">
        <v>515</v>
      </c>
    </row>
    <row r="7" spans="1:23" s="125" customFormat="1" ht="18" customHeight="1" thickBot="1" x14ac:dyDescent="0.25">
      <c r="A7" s="1391" t="s">
        <v>732</v>
      </c>
      <c r="B7" s="892" t="s">
        <v>1062</v>
      </c>
      <c r="C7" s="1317"/>
      <c r="D7" s="1317"/>
      <c r="E7" s="893"/>
      <c r="F7" s="897" t="s">
        <v>1105</v>
      </c>
      <c r="G7" s="897"/>
      <c r="H7" s="897"/>
      <c r="I7" s="897"/>
      <c r="J7" s="897" t="s">
        <v>1331</v>
      </c>
      <c r="K7" s="897"/>
      <c r="L7" s="897"/>
      <c r="M7" s="897"/>
      <c r="N7" s="1145" t="s">
        <v>771</v>
      </c>
      <c r="O7" s="124"/>
    </row>
    <row r="8" spans="1:23" s="125" customFormat="1" ht="19.5" customHeight="1" thickTop="1" thickBot="1" x14ac:dyDescent="0.25">
      <c r="A8" s="1392"/>
      <c r="B8" s="1398" t="s">
        <v>563</v>
      </c>
      <c r="C8" s="1399"/>
      <c r="D8" s="1398" t="s">
        <v>429</v>
      </c>
      <c r="E8" s="1399"/>
      <c r="F8" s="1319" t="s">
        <v>563</v>
      </c>
      <c r="G8" s="1319"/>
      <c r="H8" s="1319" t="s">
        <v>429</v>
      </c>
      <c r="I8" s="1319"/>
      <c r="J8" s="1319" t="s">
        <v>563</v>
      </c>
      <c r="K8" s="1319"/>
      <c r="L8" s="1319" t="s">
        <v>429</v>
      </c>
      <c r="M8" s="1319"/>
      <c r="N8" s="1390"/>
      <c r="O8" s="124"/>
    </row>
    <row r="9" spans="1:23" s="125" customFormat="1" ht="15" customHeight="1" thickTop="1" thickBot="1" x14ac:dyDescent="0.25">
      <c r="A9" s="1392"/>
      <c r="B9" s="1400" t="s">
        <v>411</v>
      </c>
      <c r="C9" s="1401"/>
      <c r="D9" s="1400" t="s">
        <v>225</v>
      </c>
      <c r="E9" s="1401"/>
      <c r="F9" s="1089" t="s">
        <v>411</v>
      </c>
      <c r="G9" s="1089"/>
      <c r="H9" s="1089" t="s">
        <v>225</v>
      </c>
      <c r="I9" s="1089"/>
      <c r="J9" s="1089" t="s">
        <v>411</v>
      </c>
      <c r="K9" s="1089"/>
      <c r="L9" s="1089" t="s">
        <v>225</v>
      </c>
      <c r="M9" s="1089"/>
      <c r="N9" s="1390"/>
      <c r="O9" s="124"/>
    </row>
    <row r="10" spans="1:23" s="125" customFormat="1" ht="15" customHeight="1" thickTop="1" thickBot="1" x14ac:dyDescent="0.25">
      <c r="A10" s="1392"/>
      <c r="B10" s="786" t="s">
        <v>9</v>
      </c>
      <c r="C10" s="786" t="s">
        <v>464</v>
      </c>
      <c r="D10" s="786" t="s">
        <v>9</v>
      </c>
      <c r="E10" s="786" t="s">
        <v>464</v>
      </c>
      <c r="F10" s="786" t="s">
        <v>9</v>
      </c>
      <c r="G10" s="786" t="s">
        <v>464</v>
      </c>
      <c r="H10" s="786" t="s">
        <v>9</v>
      </c>
      <c r="I10" s="786" t="s">
        <v>464</v>
      </c>
      <c r="J10" s="400" t="s">
        <v>9</v>
      </c>
      <c r="K10" s="400" t="s">
        <v>464</v>
      </c>
      <c r="L10" s="400" t="s">
        <v>9</v>
      </c>
      <c r="M10" s="400" t="s">
        <v>464</v>
      </c>
      <c r="N10" s="1390"/>
      <c r="O10" s="124"/>
    </row>
    <row r="11" spans="1:23" s="125" customFormat="1" ht="14.25" customHeight="1" thickTop="1" x14ac:dyDescent="0.2">
      <c r="A11" s="1393"/>
      <c r="B11" s="785" t="s">
        <v>465</v>
      </c>
      <c r="C11" s="785" t="s">
        <v>466</v>
      </c>
      <c r="D11" s="785" t="s">
        <v>465</v>
      </c>
      <c r="E11" s="785" t="s">
        <v>466</v>
      </c>
      <c r="F11" s="785" t="s">
        <v>465</v>
      </c>
      <c r="G11" s="785" t="s">
        <v>466</v>
      </c>
      <c r="H11" s="785" t="s">
        <v>465</v>
      </c>
      <c r="I11" s="785" t="s">
        <v>466</v>
      </c>
      <c r="J11" s="405" t="s">
        <v>465</v>
      </c>
      <c r="K11" s="405" t="s">
        <v>466</v>
      </c>
      <c r="L11" s="405" t="s">
        <v>465</v>
      </c>
      <c r="M11" s="405" t="s">
        <v>466</v>
      </c>
      <c r="N11" s="1147"/>
      <c r="O11" s="124"/>
    </row>
    <row r="12" spans="1:23" s="42" customFormat="1" ht="36" customHeight="1" thickBot="1" x14ac:dyDescent="0.25">
      <c r="A12" s="454" t="s">
        <v>244</v>
      </c>
      <c r="B12" s="455">
        <v>3</v>
      </c>
      <c r="C12" s="455">
        <v>4</v>
      </c>
      <c r="D12" s="455">
        <v>2</v>
      </c>
      <c r="E12" s="455">
        <v>2</v>
      </c>
      <c r="F12" s="455">
        <v>6</v>
      </c>
      <c r="G12" s="455">
        <v>15</v>
      </c>
      <c r="H12" s="455">
        <v>1</v>
      </c>
      <c r="I12" s="455">
        <v>0</v>
      </c>
      <c r="J12" s="455">
        <v>6</v>
      </c>
      <c r="K12" s="455">
        <v>14</v>
      </c>
      <c r="L12" s="455">
        <v>3</v>
      </c>
      <c r="M12" s="455">
        <v>2</v>
      </c>
      <c r="N12" s="429" t="s">
        <v>1304</v>
      </c>
      <c r="O12" s="123"/>
      <c r="P12" s="212"/>
    </row>
    <row r="13" spans="1:23" s="42" customFormat="1" ht="36" customHeight="1" thickBot="1" x14ac:dyDescent="0.25">
      <c r="A13" s="456" t="s">
        <v>223</v>
      </c>
      <c r="B13" s="457">
        <v>6</v>
      </c>
      <c r="C13" s="457">
        <v>18</v>
      </c>
      <c r="D13" s="457">
        <v>4</v>
      </c>
      <c r="E13" s="457">
        <v>6</v>
      </c>
      <c r="F13" s="457">
        <v>6</v>
      </c>
      <c r="G13" s="457">
        <v>18</v>
      </c>
      <c r="H13" s="457">
        <v>5</v>
      </c>
      <c r="I13" s="457">
        <v>8</v>
      </c>
      <c r="J13" s="457">
        <v>8</v>
      </c>
      <c r="K13" s="457">
        <v>17</v>
      </c>
      <c r="L13" s="457">
        <v>7</v>
      </c>
      <c r="M13" s="457">
        <v>7</v>
      </c>
      <c r="N13" s="453" t="s">
        <v>567</v>
      </c>
      <c r="O13" s="123"/>
    </row>
    <row r="14" spans="1:23" s="42" customFormat="1" ht="36" customHeight="1" thickBot="1" x14ac:dyDescent="0.25">
      <c r="A14" s="458" t="s">
        <v>222</v>
      </c>
      <c r="B14" s="459">
        <v>102</v>
      </c>
      <c r="C14" s="459">
        <v>38</v>
      </c>
      <c r="D14" s="459">
        <v>129</v>
      </c>
      <c r="E14" s="459">
        <v>76</v>
      </c>
      <c r="F14" s="459">
        <v>95</v>
      </c>
      <c r="G14" s="459">
        <v>40</v>
      </c>
      <c r="H14" s="459">
        <v>78</v>
      </c>
      <c r="I14" s="459">
        <v>59</v>
      </c>
      <c r="J14" s="459">
        <v>304</v>
      </c>
      <c r="K14" s="459">
        <v>120</v>
      </c>
      <c r="L14" s="459">
        <v>64</v>
      </c>
      <c r="M14" s="459">
        <v>33</v>
      </c>
      <c r="N14" s="460" t="s">
        <v>790</v>
      </c>
      <c r="O14" s="123"/>
    </row>
    <row r="15" spans="1:23" s="42" customFormat="1" ht="36" hidden="1" customHeight="1" thickBot="1" x14ac:dyDescent="0.25">
      <c r="A15" s="456" t="s">
        <v>221</v>
      </c>
      <c r="B15" s="457">
        <v>0</v>
      </c>
      <c r="C15" s="457">
        <v>0</v>
      </c>
      <c r="D15" s="457">
        <v>0</v>
      </c>
      <c r="E15" s="457">
        <v>0</v>
      </c>
      <c r="F15" s="457"/>
      <c r="G15" s="457"/>
      <c r="H15" s="457"/>
      <c r="I15" s="457"/>
      <c r="J15" s="457"/>
      <c r="K15" s="457"/>
      <c r="L15" s="457"/>
      <c r="M15" s="457"/>
      <c r="N15" s="453" t="s">
        <v>791</v>
      </c>
      <c r="O15" s="123"/>
    </row>
    <row r="16" spans="1:23" s="42" customFormat="1" ht="36" hidden="1" customHeight="1" thickBot="1" x14ac:dyDescent="0.25">
      <c r="A16" s="458" t="s">
        <v>220</v>
      </c>
      <c r="B16" s="459">
        <v>0</v>
      </c>
      <c r="C16" s="459">
        <v>0</v>
      </c>
      <c r="D16" s="459">
        <v>0</v>
      </c>
      <c r="E16" s="459">
        <v>0</v>
      </c>
      <c r="F16" s="459"/>
      <c r="G16" s="459"/>
      <c r="H16" s="459"/>
      <c r="I16" s="459"/>
      <c r="J16" s="459"/>
      <c r="K16" s="459"/>
      <c r="L16" s="459"/>
      <c r="M16" s="459"/>
      <c r="N16" s="460" t="s">
        <v>219</v>
      </c>
      <c r="O16" s="123"/>
    </row>
    <row r="17" spans="1:25" s="42" customFormat="1" ht="36" customHeight="1" x14ac:dyDescent="0.2">
      <c r="A17" s="461" t="s">
        <v>426</v>
      </c>
      <c r="B17" s="462">
        <v>4</v>
      </c>
      <c r="C17" s="462">
        <v>0</v>
      </c>
      <c r="D17" s="462">
        <v>3</v>
      </c>
      <c r="E17" s="462">
        <v>1</v>
      </c>
      <c r="F17" s="462">
        <v>6</v>
      </c>
      <c r="G17" s="462">
        <v>0</v>
      </c>
      <c r="H17" s="462">
        <v>1</v>
      </c>
      <c r="I17" s="462">
        <v>0</v>
      </c>
      <c r="J17" s="462">
        <v>27</v>
      </c>
      <c r="K17" s="462">
        <v>4</v>
      </c>
      <c r="L17" s="462">
        <v>0</v>
      </c>
      <c r="M17" s="462">
        <v>0</v>
      </c>
      <c r="N17" s="463" t="s">
        <v>229</v>
      </c>
      <c r="O17" s="123"/>
      <c r="R17" s="42">
        <v>59</v>
      </c>
      <c r="S17" s="42">
        <v>78</v>
      </c>
      <c r="T17" s="42">
        <v>8</v>
      </c>
      <c r="U17" s="42">
        <v>5</v>
      </c>
      <c r="W17" s="42">
        <v>1</v>
      </c>
      <c r="Y17" s="42">
        <v>1</v>
      </c>
    </row>
    <row r="18" spans="1:25" ht="27.75" customHeight="1" x14ac:dyDescent="0.2">
      <c r="A18" s="464" t="s">
        <v>7</v>
      </c>
      <c r="B18" s="465">
        <f t="shared" ref="B18:I18" si="0">SUM(B12:B17)</f>
        <v>115</v>
      </c>
      <c r="C18" s="465">
        <f t="shared" si="0"/>
        <v>60</v>
      </c>
      <c r="D18" s="465">
        <f t="shared" si="0"/>
        <v>138</v>
      </c>
      <c r="E18" s="465">
        <f t="shared" si="0"/>
        <v>85</v>
      </c>
      <c r="F18" s="465">
        <f t="shared" si="0"/>
        <v>113</v>
      </c>
      <c r="G18" s="465">
        <f t="shared" si="0"/>
        <v>73</v>
      </c>
      <c r="H18" s="465">
        <f t="shared" si="0"/>
        <v>85</v>
      </c>
      <c r="I18" s="465">
        <f t="shared" si="0"/>
        <v>67</v>
      </c>
      <c r="J18" s="465">
        <f t="shared" ref="J18:M18" si="1">SUM(J12:J17)</f>
        <v>345</v>
      </c>
      <c r="K18" s="465">
        <f t="shared" si="1"/>
        <v>155</v>
      </c>
      <c r="L18" s="465">
        <f t="shared" si="1"/>
        <v>74</v>
      </c>
      <c r="M18" s="465">
        <f t="shared" si="1"/>
        <v>42</v>
      </c>
      <c r="N18" s="466" t="s">
        <v>8</v>
      </c>
    </row>
    <row r="27" spans="1:25" ht="13.5" thickBot="1" x14ac:dyDescent="0.25"/>
    <row r="28" spans="1:25" ht="39" thickBot="1" x14ac:dyDescent="0.25">
      <c r="B28" s="42"/>
      <c r="C28" s="42"/>
      <c r="D28" s="90" t="s">
        <v>275</v>
      </c>
      <c r="E28" s="90" t="s">
        <v>276</v>
      </c>
    </row>
    <row r="29" spans="1:25" ht="90.75" thickBot="1" x14ac:dyDescent="0.25">
      <c r="B29" s="1396" t="str">
        <f>B7</f>
        <v>2020/2021</v>
      </c>
      <c r="C29" s="91" t="s">
        <v>734</v>
      </c>
      <c r="D29" s="87">
        <f>B18</f>
        <v>115</v>
      </c>
      <c r="E29" s="87">
        <f>C18</f>
        <v>60</v>
      </c>
    </row>
    <row r="30" spans="1:25" ht="60.75" thickBot="1" x14ac:dyDescent="0.25">
      <c r="B30" s="1397"/>
      <c r="C30" s="92" t="s">
        <v>438</v>
      </c>
      <c r="D30" s="87">
        <f>D18</f>
        <v>138</v>
      </c>
      <c r="E30" s="87">
        <f>E18</f>
        <v>85</v>
      </c>
    </row>
    <row r="31" spans="1:25" ht="90.75" thickBot="1" x14ac:dyDescent="0.25">
      <c r="B31" s="1394" t="str">
        <f>F7</f>
        <v>2021/2022</v>
      </c>
      <c r="C31" s="91" t="s">
        <v>734</v>
      </c>
      <c r="D31" s="87">
        <f>F18</f>
        <v>113</v>
      </c>
      <c r="E31" s="87">
        <f>G18</f>
        <v>73</v>
      </c>
    </row>
    <row r="32" spans="1:25" ht="60.75" thickBot="1" x14ac:dyDescent="0.25">
      <c r="B32" s="1395"/>
      <c r="C32" s="92" t="s">
        <v>438</v>
      </c>
      <c r="D32" s="87">
        <f>H18</f>
        <v>85</v>
      </c>
      <c r="E32" s="87">
        <f>I18</f>
        <v>67</v>
      </c>
    </row>
    <row r="33" spans="2:5" ht="90.75" thickBot="1" x14ac:dyDescent="0.25">
      <c r="B33" s="1394" t="str">
        <f>J7</f>
        <v>2022/2023</v>
      </c>
      <c r="C33" s="91" t="s">
        <v>734</v>
      </c>
      <c r="D33" s="87">
        <f>J18</f>
        <v>345</v>
      </c>
      <c r="E33" s="87">
        <f>K18</f>
        <v>155</v>
      </c>
    </row>
    <row r="34" spans="2:5" ht="60" x14ac:dyDescent="0.2">
      <c r="B34" s="1395"/>
      <c r="C34" s="92" t="s">
        <v>438</v>
      </c>
      <c r="D34" s="87">
        <f>L18</f>
        <v>74</v>
      </c>
      <c r="E34" s="87">
        <f>M18</f>
        <v>42</v>
      </c>
    </row>
  </sheetData>
  <mergeCells count="24">
    <mergeCell ref="B33:B34"/>
    <mergeCell ref="B31:B32"/>
    <mergeCell ref="J8:K8"/>
    <mergeCell ref="B7:E7"/>
    <mergeCell ref="J9:K9"/>
    <mergeCell ref="B29:B30"/>
    <mergeCell ref="F7:I7"/>
    <mergeCell ref="F8:G8"/>
    <mergeCell ref="H8:I8"/>
    <mergeCell ref="B8:C8"/>
    <mergeCell ref="B9:C9"/>
    <mergeCell ref="D8:E8"/>
    <mergeCell ref="D9:E9"/>
    <mergeCell ref="A1:N1"/>
    <mergeCell ref="N7:N11"/>
    <mergeCell ref="A7:A11"/>
    <mergeCell ref="L9:M9"/>
    <mergeCell ref="A3:N3"/>
    <mergeCell ref="L8:M8"/>
    <mergeCell ref="H9:I9"/>
    <mergeCell ref="F9:G9"/>
    <mergeCell ref="A2:N2"/>
    <mergeCell ref="A4:N4"/>
    <mergeCell ref="J7:M7"/>
  </mergeCells>
  <printOptions horizontalCentered="1" verticalCentered="1"/>
  <pageMargins left="0" right="0" top="0" bottom="0"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66"/>
  <sheetViews>
    <sheetView showGridLines="0" rightToLeft="1" view="pageBreakPreview" zoomScaleNormal="100" zoomScaleSheetLayoutView="100" workbookViewId="0">
      <selection activeCell="M28" sqref="M28"/>
    </sheetView>
  </sheetViews>
  <sheetFormatPr defaultColWidth="9.140625" defaultRowHeight="15" x14ac:dyDescent="0.2"/>
  <cols>
    <col min="1" max="1" width="32.28515625" style="181" customWidth="1"/>
    <col min="2" max="3" width="7.7109375" style="42" customWidth="1"/>
    <col min="4" max="4" width="7.7109375" style="181" customWidth="1"/>
    <col min="5" max="5" width="7.7109375" style="42" customWidth="1"/>
    <col min="6" max="6" width="7.7109375" style="181" customWidth="1"/>
    <col min="7" max="7" width="7.7109375" style="42" customWidth="1"/>
    <col min="8" max="8" width="32.28515625" style="42" customWidth="1"/>
    <col min="9" max="12" width="9.140625" style="42"/>
    <col min="13" max="13" width="53" style="42" customWidth="1"/>
    <col min="14" max="16384" width="9.140625" style="42"/>
  </cols>
  <sheetData>
    <row r="1" spans="1:8" s="48" customFormat="1" ht="20.25" x14ac:dyDescent="0.2">
      <c r="A1" s="899" t="s">
        <v>413</v>
      </c>
      <c r="B1" s="899"/>
      <c r="C1" s="899"/>
      <c r="D1" s="899"/>
      <c r="E1" s="899"/>
      <c r="F1" s="899"/>
      <c r="G1" s="899"/>
      <c r="H1" s="899"/>
    </row>
    <row r="2" spans="1:8" s="49" customFormat="1" ht="20.25" x14ac:dyDescent="0.2">
      <c r="A2" s="902" t="s">
        <v>1338</v>
      </c>
      <c r="B2" s="902"/>
      <c r="C2" s="902"/>
      <c r="D2" s="902"/>
      <c r="E2" s="902"/>
      <c r="F2" s="902"/>
      <c r="G2" s="902"/>
      <c r="H2" s="902"/>
    </row>
    <row r="3" spans="1:8" ht="31.5" customHeight="1" x14ac:dyDescent="0.2">
      <c r="A3" s="1406" t="s">
        <v>754</v>
      </c>
      <c r="B3" s="1382"/>
      <c r="C3" s="1382"/>
      <c r="D3" s="1382"/>
      <c r="E3" s="1382"/>
      <c r="F3" s="1382"/>
      <c r="G3" s="1382"/>
      <c r="H3" s="1382"/>
    </row>
    <row r="4" spans="1:8" ht="15.75" x14ac:dyDescent="0.2">
      <c r="A4" s="935" t="s">
        <v>1340</v>
      </c>
      <c r="B4" s="935"/>
      <c r="C4" s="935"/>
      <c r="D4" s="935"/>
      <c r="E4" s="935"/>
      <c r="F4" s="935"/>
      <c r="G4" s="935"/>
      <c r="H4" s="935"/>
    </row>
    <row r="5" spans="1:8" ht="20.100000000000001" customHeight="1" x14ac:dyDescent="0.2">
      <c r="A5" s="10" t="s">
        <v>517</v>
      </c>
      <c r="B5" s="72"/>
      <c r="C5" s="72"/>
      <c r="D5" s="72"/>
      <c r="E5" s="72"/>
      <c r="F5" s="72"/>
      <c r="G5" s="72"/>
      <c r="H5" s="73" t="s">
        <v>518</v>
      </c>
    </row>
    <row r="6" spans="1:8" s="125" customFormat="1" ht="26.25" customHeight="1" thickBot="1" x14ac:dyDescent="0.25">
      <c r="A6" s="1403" t="s">
        <v>910</v>
      </c>
      <c r="B6" s="892" t="s">
        <v>1062</v>
      </c>
      <c r="C6" s="893"/>
      <c r="D6" s="897" t="s">
        <v>1105</v>
      </c>
      <c r="E6" s="897"/>
      <c r="F6" s="897" t="s">
        <v>1331</v>
      </c>
      <c r="G6" s="897"/>
      <c r="H6" s="1146" t="s">
        <v>911</v>
      </c>
    </row>
    <row r="7" spans="1:8" s="125" customFormat="1" ht="14.25" thickTop="1" thickBot="1" x14ac:dyDescent="0.25">
      <c r="A7" s="1404"/>
      <c r="B7" s="786" t="s">
        <v>9</v>
      </c>
      <c r="C7" s="786" t="s">
        <v>464</v>
      </c>
      <c r="D7" s="786" t="s">
        <v>9</v>
      </c>
      <c r="E7" s="786" t="s">
        <v>464</v>
      </c>
      <c r="F7" s="400" t="s">
        <v>9</v>
      </c>
      <c r="G7" s="400" t="s">
        <v>464</v>
      </c>
      <c r="H7" s="1402"/>
    </row>
    <row r="8" spans="1:8" s="125" customFormat="1" ht="13.5" thickTop="1" x14ac:dyDescent="0.2">
      <c r="A8" s="1405"/>
      <c r="B8" s="785" t="s">
        <v>465</v>
      </c>
      <c r="C8" s="785" t="s">
        <v>466</v>
      </c>
      <c r="D8" s="785" t="s">
        <v>465</v>
      </c>
      <c r="E8" s="785" t="s">
        <v>466</v>
      </c>
      <c r="F8" s="405" t="s">
        <v>465</v>
      </c>
      <c r="G8" s="405" t="s">
        <v>466</v>
      </c>
      <c r="H8" s="1148"/>
    </row>
    <row r="9" spans="1:8" ht="17.25" customHeight="1" thickBot="1" x14ac:dyDescent="0.25">
      <c r="A9" s="467" t="s">
        <v>1092</v>
      </c>
      <c r="B9" s="276">
        <v>5</v>
      </c>
      <c r="C9" s="276">
        <v>9</v>
      </c>
      <c r="D9" s="276">
        <v>5</v>
      </c>
      <c r="E9" s="276">
        <v>8</v>
      </c>
      <c r="F9" s="276">
        <v>0</v>
      </c>
      <c r="G9" s="276">
        <v>0</v>
      </c>
      <c r="H9" s="468" t="s">
        <v>227</v>
      </c>
    </row>
    <row r="10" spans="1:8" ht="17.25" customHeight="1" thickBot="1" x14ac:dyDescent="0.25">
      <c r="A10" s="373" t="s">
        <v>1177</v>
      </c>
      <c r="B10" s="247">
        <v>0</v>
      </c>
      <c r="C10" s="247">
        <v>0</v>
      </c>
      <c r="D10" s="247">
        <v>0</v>
      </c>
      <c r="E10" s="247">
        <v>1</v>
      </c>
      <c r="F10" s="247">
        <v>1</v>
      </c>
      <c r="G10" s="247">
        <v>0</v>
      </c>
      <c r="H10" s="469" t="s">
        <v>890</v>
      </c>
    </row>
    <row r="11" spans="1:8" ht="17.25" customHeight="1" thickBot="1" x14ac:dyDescent="0.25">
      <c r="A11" s="371" t="s">
        <v>1479</v>
      </c>
      <c r="B11" s="249">
        <v>47</v>
      </c>
      <c r="C11" s="249">
        <v>14</v>
      </c>
      <c r="D11" s="249">
        <v>26</v>
      </c>
      <c r="E11" s="249">
        <v>8</v>
      </c>
      <c r="F11" s="249">
        <v>135</v>
      </c>
      <c r="G11" s="249">
        <v>36</v>
      </c>
      <c r="H11" s="470" t="s">
        <v>1480</v>
      </c>
    </row>
    <row r="12" spans="1:8" ht="27" customHeight="1" thickBot="1" x14ac:dyDescent="0.25">
      <c r="A12" s="373" t="s">
        <v>430</v>
      </c>
      <c r="B12" s="247">
        <v>7</v>
      </c>
      <c r="C12" s="247">
        <v>6</v>
      </c>
      <c r="D12" s="247">
        <v>3</v>
      </c>
      <c r="E12" s="247">
        <v>9</v>
      </c>
      <c r="F12" s="247">
        <v>13</v>
      </c>
      <c r="G12" s="247">
        <v>7</v>
      </c>
      <c r="H12" s="469" t="s">
        <v>770</v>
      </c>
    </row>
    <row r="13" spans="1:8" ht="27" customHeight="1" thickBot="1" x14ac:dyDescent="0.25">
      <c r="A13" s="371" t="s">
        <v>537</v>
      </c>
      <c r="B13" s="249">
        <v>3</v>
      </c>
      <c r="C13" s="249">
        <v>0</v>
      </c>
      <c r="D13" s="249">
        <v>2</v>
      </c>
      <c r="E13" s="249">
        <v>2</v>
      </c>
      <c r="F13" s="249">
        <v>6</v>
      </c>
      <c r="G13" s="249">
        <v>2</v>
      </c>
      <c r="H13" s="777" t="s">
        <v>750</v>
      </c>
    </row>
    <row r="14" spans="1:8" ht="27" customHeight="1" thickBot="1" x14ac:dyDescent="0.25">
      <c r="A14" s="373" t="s">
        <v>996</v>
      </c>
      <c r="B14" s="247">
        <v>0</v>
      </c>
      <c r="C14" s="247">
        <v>0</v>
      </c>
      <c r="D14" s="247">
        <v>5</v>
      </c>
      <c r="E14" s="247">
        <v>0</v>
      </c>
      <c r="F14" s="247">
        <v>25</v>
      </c>
      <c r="G14" s="247">
        <v>4</v>
      </c>
      <c r="H14" s="469" t="s">
        <v>1309</v>
      </c>
    </row>
    <row r="15" spans="1:8" ht="17.25" customHeight="1" thickBot="1" x14ac:dyDescent="0.25">
      <c r="A15" s="371" t="s">
        <v>885</v>
      </c>
      <c r="B15" s="249">
        <v>30</v>
      </c>
      <c r="C15" s="249">
        <v>8</v>
      </c>
      <c r="D15" s="249">
        <v>41</v>
      </c>
      <c r="E15" s="249">
        <v>11</v>
      </c>
      <c r="F15" s="249">
        <v>104</v>
      </c>
      <c r="G15" s="249">
        <v>29</v>
      </c>
      <c r="H15" s="470" t="s">
        <v>226</v>
      </c>
    </row>
    <row r="16" spans="1:8" ht="27" customHeight="1" thickBot="1" x14ac:dyDescent="0.25">
      <c r="A16" s="373" t="s">
        <v>442</v>
      </c>
      <c r="B16" s="247">
        <v>0</v>
      </c>
      <c r="C16" s="247">
        <v>3</v>
      </c>
      <c r="D16" s="247">
        <v>0</v>
      </c>
      <c r="E16" s="247">
        <v>4</v>
      </c>
      <c r="F16" s="247">
        <v>1</v>
      </c>
      <c r="G16" s="247">
        <v>7</v>
      </c>
      <c r="H16" s="469" t="s">
        <v>729</v>
      </c>
    </row>
    <row r="17" spans="1:8" ht="27" customHeight="1" thickBot="1" x14ac:dyDescent="0.25">
      <c r="A17" s="371" t="s">
        <v>884</v>
      </c>
      <c r="B17" s="249">
        <v>3</v>
      </c>
      <c r="C17" s="249">
        <v>0</v>
      </c>
      <c r="D17" s="249">
        <v>0</v>
      </c>
      <c r="E17" s="249">
        <v>1</v>
      </c>
      <c r="F17" s="249">
        <v>0</v>
      </c>
      <c r="G17" s="249">
        <v>0</v>
      </c>
      <c r="H17" s="470" t="s">
        <v>1310</v>
      </c>
    </row>
    <row r="18" spans="1:8" ht="17.25" customHeight="1" thickBot="1" x14ac:dyDescent="0.25">
      <c r="A18" s="373" t="s">
        <v>535</v>
      </c>
      <c r="B18" s="247">
        <v>0</v>
      </c>
      <c r="C18" s="247">
        <v>0</v>
      </c>
      <c r="D18" s="247">
        <v>0</v>
      </c>
      <c r="E18" s="247">
        <v>1</v>
      </c>
      <c r="F18" s="247">
        <v>1</v>
      </c>
      <c r="G18" s="247">
        <v>0</v>
      </c>
      <c r="H18" s="469" t="s">
        <v>536</v>
      </c>
    </row>
    <row r="19" spans="1:8" ht="17.25" customHeight="1" thickBot="1" x14ac:dyDescent="0.25">
      <c r="A19" s="371" t="s">
        <v>541</v>
      </c>
      <c r="B19" s="249">
        <v>2</v>
      </c>
      <c r="C19" s="249">
        <v>0</v>
      </c>
      <c r="D19" s="249">
        <v>0</v>
      </c>
      <c r="E19" s="249">
        <v>1</v>
      </c>
      <c r="F19" s="249">
        <v>3</v>
      </c>
      <c r="G19" s="249">
        <v>0</v>
      </c>
      <c r="H19" s="470" t="s">
        <v>539</v>
      </c>
    </row>
    <row r="20" spans="1:8" ht="17.25" customHeight="1" thickBot="1" x14ac:dyDescent="0.25">
      <c r="A20" s="373" t="s">
        <v>990</v>
      </c>
      <c r="B20" s="247">
        <v>0</v>
      </c>
      <c r="C20" s="247">
        <v>2</v>
      </c>
      <c r="D20" s="247">
        <v>0</v>
      </c>
      <c r="E20" s="247">
        <v>1</v>
      </c>
      <c r="F20" s="247">
        <v>0</v>
      </c>
      <c r="G20" s="247">
        <v>1</v>
      </c>
      <c r="H20" s="469" t="s">
        <v>1307</v>
      </c>
    </row>
    <row r="21" spans="1:8" ht="27" customHeight="1" thickBot="1" x14ac:dyDescent="0.25">
      <c r="A21" s="371" t="s">
        <v>730</v>
      </c>
      <c r="B21" s="249">
        <v>1</v>
      </c>
      <c r="C21" s="249">
        <v>2</v>
      </c>
      <c r="D21" s="249">
        <v>2</v>
      </c>
      <c r="E21" s="249">
        <v>6</v>
      </c>
      <c r="F21" s="249">
        <v>1</v>
      </c>
      <c r="G21" s="249">
        <v>10</v>
      </c>
      <c r="H21" s="470" t="s">
        <v>745</v>
      </c>
    </row>
    <row r="22" spans="1:8" ht="27" customHeight="1" thickBot="1" x14ac:dyDescent="0.25">
      <c r="A22" s="373" t="s">
        <v>994</v>
      </c>
      <c r="B22" s="247">
        <v>1</v>
      </c>
      <c r="C22" s="247">
        <v>1</v>
      </c>
      <c r="D22" s="247">
        <v>8</v>
      </c>
      <c r="E22" s="247">
        <v>5</v>
      </c>
      <c r="F22" s="247">
        <v>11</v>
      </c>
      <c r="G22" s="247">
        <v>10</v>
      </c>
      <c r="H22" s="469" t="s">
        <v>1311</v>
      </c>
    </row>
    <row r="23" spans="1:8" ht="17.25" customHeight="1" thickBot="1" x14ac:dyDescent="0.25">
      <c r="A23" s="371" t="s">
        <v>295</v>
      </c>
      <c r="B23" s="249">
        <v>0</v>
      </c>
      <c r="C23" s="249">
        <v>2</v>
      </c>
      <c r="D23" s="249">
        <v>1</v>
      </c>
      <c r="E23" s="249">
        <v>2</v>
      </c>
      <c r="F23" s="249">
        <v>0</v>
      </c>
      <c r="G23" s="249">
        <v>2</v>
      </c>
      <c r="H23" s="470" t="s">
        <v>66</v>
      </c>
    </row>
    <row r="24" spans="1:8" ht="32.25" customHeight="1" thickBot="1" x14ac:dyDescent="0.25">
      <c r="A24" s="373" t="s">
        <v>960</v>
      </c>
      <c r="B24" s="247">
        <v>3</v>
      </c>
      <c r="C24" s="247">
        <v>0</v>
      </c>
      <c r="D24" s="247">
        <v>4</v>
      </c>
      <c r="E24" s="247">
        <v>4</v>
      </c>
      <c r="F24" s="247">
        <v>7</v>
      </c>
      <c r="G24" s="247">
        <v>1</v>
      </c>
      <c r="H24" s="469" t="s">
        <v>1053</v>
      </c>
    </row>
    <row r="25" spans="1:8" ht="27" customHeight="1" thickBot="1" x14ac:dyDescent="0.25">
      <c r="A25" s="371" t="s">
        <v>749</v>
      </c>
      <c r="B25" s="249">
        <v>6</v>
      </c>
      <c r="C25" s="249">
        <v>2</v>
      </c>
      <c r="D25" s="249">
        <v>11</v>
      </c>
      <c r="E25" s="249">
        <v>5</v>
      </c>
      <c r="F25" s="249">
        <v>16</v>
      </c>
      <c r="G25" s="249">
        <v>5</v>
      </c>
      <c r="H25" s="470" t="s">
        <v>746</v>
      </c>
    </row>
    <row r="26" spans="1:8" ht="27" customHeight="1" thickBot="1" x14ac:dyDescent="0.25">
      <c r="A26" s="373" t="s">
        <v>1475</v>
      </c>
      <c r="B26" s="247">
        <v>0</v>
      </c>
      <c r="C26" s="247">
        <v>0</v>
      </c>
      <c r="D26" s="247">
        <v>0</v>
      </c>
      <c r="E26" s="247">
        <v>0</v>
      </c>
      <c r="F26" s="247">
        <v>2</v>
      </c>
      <c r="G26" s="247">
        <v>1</v>
      </c>
      <c r="H26" s="469" t="s">
        <v>1477</v>
      </c>
    </row>
    <row r="27" spans="1:8" ht="27" customHeight="1" thickBot="1" x14ac:dyDescent="0.25">
      <c r="A27" s="371" t="s">
        <v>989</v>
      </c>
      <c r="B27" s="249">
        <v>0</v>
      </c>
      <c r="C27" s="249">
        <v>0</v>
      </c>
      <c r="D27" s="249">
        <v>0</v>
      </c>
      <c r="E27" s="249">
        <v>0</v>
      </c>
      <c r="F27" s="249">
        <v>9</v>
      </c>
      <c r="G27" s="249">
        <v>30</v>
      </c>
      <c r="H27" s="470" t="s">
        <v>1460</v>
      </c>
    </row>
    <row r="28" spans="1:8" ht="27" customHeight="1" thickBot="1" x14ac:dyDescent="0.25">
      <c r="A28" s="373" t="s">
        <v>408</v>
      </c>
      <c r="B28" s="247">
        <v>0</v>
      </c>
      <c r="C28" s="247">
        <v>0</v>
      </c>
      <c r="D28" s="247">
        <v>0</v>
      </c>
      <c r="E28" s="247">
        <v>0</v>
      </c>
      <c r="F28" s="247">
        <v>0</v>
      </c>
      <c r="G28" s="247">
        <v>1</v>
      </c>
      <c r="H28" s="469" t="s">
        <v>1478</v>
      </c>
    </row>
    <row r="29" spans="1:8" ht="27" customHeight="1" thickBot="1" x14ac:dyDescent="0.25">
      <c r="A29" s="371" t="s">
        <v>1476</v>
      </c>
      <c r="B29" s="249">
        <v>0</v>
      </c>
      <c r="C29" s="249">
        <v>0</v>
      </c>
      <c r="D29" s="249">
        <v>0</v>
      </c>
      <c r="E29" s="249">
        <v>0</v>
      </c>
      <c r="F29" s="249">
        <v>0</v>
      </c>
      <c r="G29" s="249">
        <v>3</v>
      </c>
      <c r="H29" s="470" t="s">
        <v>1467</v>
      </c>
    </row>
    <row r="30" spans="1:8" ht="17.25" customHeight="1" thickBot="1" x14ac:dyDescent="0.25">
      <c r="A30" s="373" t="s">
        <v>443</v>
      </c>
      <c r="B30" s="247">
        <v>3</v>
      </c>
      <c r="C30" s="247">
        <v>5</v>
      </c>
      <c r="D30" s="247">
        <v>5</v>
      </c>
      <c r="E30" s="247">
        <v>4</v>
      </c>
      <c r="F30" s="247">
        <v>9</v>
      </c>
      <c r="G30" s="247">
        <v>4</v>
      </c>
      <c r="H30" s="469" t="s">
        <v>230</v>
      </c>
    </row>
    <row r="31" spans="1:8" ht="17.25" customHeight="1" x14ac:dyDescent="0.2">
      <c r="A31" s="377" t="s">
        <v>426</v>
      </c>
      <c r="B31" s="304">
        <v>4</v>
      </c>
      <c r="C31" s="304">
        <v>6</v>
      </c>
      <c r="D31" s="304">
        <v>0</v>
      </c>
      <c r="E31" s="304">
        <v>0</v>
      </c>
      <c r="F31" s="304">
        <v>1</v>
      </c>
      <c r="G31" s="304">
        <v>2</v>
      </c>
      <c r="H31" s="679" t="s">
        <v>229</v>
      </c>
    </row>
    <row r="32" spans="1:8" ht="25.5" customHeight="1" x14ac:dyDescent="0.2">
      <c r="A32" s="778" t="s">
        <v>27</v>
      </c>
      <c r="B32" s="779">
        <f>SUM(B6:B31)</f>
        <v>115</v>
      </c>
      <c r="C32" s="779">
        <f>SUM(C6:C31)</f>
        <v>60</v>
      </c>
      <c r="D32" s="779">
        <f t="shared" ref="D32:E32" si="0">SUM(D6:D31)</f>
        <v>113</v>
      </c>
      <c r="E32" s="779">
        <f t="shared" si="0"/>
        <v>73</v>
      </c>
      <c r="F32" s="779">
        <f t="shared" ref="F32:G32" si="1">SUM(F6:F31)</f>
        <v>345</v>
      </c>
      <c r="G32" s="779">
        <f t="shared" si="1"/>
        <v>155</v>
      </c>
      <c r="H32" s="780" t="s">
        <v>28</v>
      </c>
    </row>
    <row r="65" spans="1:8" ht="12.75" x14ac:dyDescent="0.2">
      <c r="A65" s="125"/>
      <c r="B65" s="125"/>
      <c r="C65" s="125"/>
      <c r="D65" s="125"/>
      <c r="E65" s="125"/>
      <c r="F65" s="125"/>
      <c r="G65" s="125"/>
      <c r="H65" s="125"/>
    </row>
    <row r="66" spans="1:8" ht="12.75" x14ac:dyDescent="0.2">
      <c r="A66" s="42"/>
      <c r="D66" s="42"/>
      <c r="F66" s="42"/>
    </row>
  </sheetData>
  <mergeCells count="9">
    <mergeCell ref="B6:C6"/>
    <mergeCell ref="H6:H8"/>
    <mergeCell ref="A1:H1"/>
    <mergeCell ref="A2:H2"/>
    <mergeCell ref="A6:A8"/>
    <mergeCell ref="F6:G6"/>
    <mergeCell ref="A3:H3"/>
    <mergeCell ref="A4:H4"/>
    <mergeCell ref="D6:E6"/>
  </mergeCells>
  <printOptions horizontalCentered="1" verticalCentered="1"/>
  <pageMargins left="0" right="0" top="0" bottom="0" header="0.27559055118110237" footer="0.27559055118110237"/>
  <pageSetup paperSize="9" scale="90"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P30"/>
  <sheetViews>
    <sheetView showGridLines="0" rightToLeft="1" view="pageBreakPreview" topLeftCell="A5" zoomScaleNormal="100" zoomScaleSheetLayoutView="100" workbookViewId="0">
      <selection activeCell="L30" sqref="L30"/>
    </sheetView>
  </sheetViews>
  <sheetFormatPr defaultColWidth="9.140625" defaultRowHeight="15" x14ac:dyDescent="0.2"/>
  <cols>
    <col min="1" max="1" width="32.7109375" style="62" customWidth="1"/>
    <col min="2" max="2" width="6.140625" style="40" customWidth="1"/>
    <col min="3" max="3" width="7.42578125" style="40" customWidth="1"/>
    <col min="4" max="4" width="6.140625" style="62" customWidth="1"/>
    <col min="5" max="5" width="7.42578125" style="40" customWidth="1"/>
    <col min="6" max="6" width="6.140625" style="62" customWidth="1"/>
    <col min="7" max="7" width="7.42578125" style="40" customWidth="1"/>
    <col min="8" max="8" width="35.7109375" style="40" customWidth="1"/>
    <col min="9" max="9" width="9.140625" style="40"/>
    <col min="10" max="10" width="18" style="40" customWidth="1"/>
    <col min="11" max="11" width="9.140625" style="40"/>
    <col min="12" max="12" width="26.85546875" style="40" customWidth="1"/>
    <col min="13" max="16384" width="9.140625" style="40"/>
  </cols>
  <sheetData>
    <row r="1" spans="1:15" s="49" customFormat="1" ht="20.100000000000001" customHeight="1" x14ac:dyDescent="0.2">
      <c r="A1" s="899" t="s">
        <v>412</v>
      </c>
      <c r="B1" s="899"/>
      <c r="C1" s="899"/>
      <c r="D1" s="899"/>
      <c r="E1" s="899"/>
      <c r="F1" s="899"/>
      <c r="G1" s="899"/>
      <c r="H1" s="899"/>
    </row>
    <row r="2" spans="1:15" s="49" customFormat="1" ht="20.100000000000001" customHeight="1" x14ac:dyDescent="0.2">
      <c r="A2" s="902" t="s">
        <v>1338</v>
      </c>
      <c r="B2" s="902"/>
      <c r="C2" s="902"/>
      <c r="D2" s="902"/>
      <c r="E2" s="902"/>
      <c r="F2" s="902"/>
      <c r="G2" s="902"/>
      <c r="H2" s="902"/>
    </row>
    <row r="3" spans="1:15" s="45" customFormat="1" ht="34.5" customHeight="1" x14ac:dyDescent="0.2">
      <c r="A3" s="1406" t="s">
        <v>1312</v>
      </c>
      <c r="B3" s="1406"/>
      <c r="C3" s="1406"/>
      <c r="D3" s="1406"/>
      <c r="E3" s="1406"/>
      <c r="F3" s="1406"/>
      <c r="G3" s="1406"/>
      <c r="H3" s="1406"/>
    </row>
    <row r="4" spans="1:15" s="45" customFormat="1" ht="20.100000000000001" customHeight="1" x14ac:dyDescent="0.2">
      <c r="A4" s="935" t="s">
        <v>1340</v>
      </c>
      <c r="B4" s="935"/>
      <c r="C4" s="935"/>
      <c r="D4" s="935"/>
      <c r="E4" s="935"/>
      <c r="F4" s="935"/>
      <c r="G4" s="935"/>
      <c r="H4" s="935"/>
    </row>
    <row r="5" spans="1:15" s="45" customFormat="1" ht="20.100000000000001" customHeight="1" x14ac:dyDescent="0.2">
      <c r="A5" s="10" t="s">
        <v>520</v>
      </c>
      <c r="B5" s="59"/>
      <c r="C5" s="59"/>
      <c r="D5" s="59"/>
      <c r="E5" s="59"/>
      <c r="F5" s="59"/>
      <c r="G5" s="59"/>
      <c r="H5" s="73" t="s">
        <v>519</v>
      </c>
    </row>
    <row r="6" spans="1:15" s="41" customFormat="1" ht="24" customHeight="1" thickBot="1" x14ac:dyDescent="0.25">
      <c r="A6" s="1403" t="s">
        <v>751</v>
      </c>
      <c r="B6" s="892" t="s">
        <v>1062</v>
      </c>
      <c r="C6" s="893"/>
      <c r="D6" s="897" t="s">
        <v>1105</v>
      </c>
      <c r="E6" s="897"/>
      <c r="F6" s="897" t="s">
        <v>1331</v>
      </c>
      <c r="G6" s="897"/>
      <c r="H6" s="1146" t="s">
        <v>753</v>
      </c>
    </row>
    <row r="7" spans="1:15" s="41" customFormat="1" ht="15" customHeight="1" thickTop="1" thickBot="1" x14ac:dyDescent="0.25">
      <c r="A7" s="1404"/>
      <c r="B7" s="786" t="s">
        <v>9</v>
      </c>
      <c r="C7" s="786" t="s">
        <v>464</v>
      </c>
      <c r="D7" s="786" t="s">
        <v>9</v>
      </c>
      <c r="E7" s="786" t="s">
        <v>464</v>
      </c>
      <c r="F7" s="400" t="s">
        <v>9</v>
      </c>
      <c r="G7" s="400" t="s">
        <v>464</v>
      </c>
      <c r="H7" s="1402"/>
    </row>
    <row r="8" spans="1:15" s="41" customFormat="1" ht="17.25" customHeight="1" thickTop="1" x14ac:dyDescent="0.2">
      <c r="A8" s="1405"/>
      <c r="B8" s="785" t="s">
        <v>465</v>
      </c>
      <c r="C8" s="785" t="s">
        <v>466</v>
      </c>
      <c r="D8" s="785" t="s">
        <v>465</v>
      </c>
      <c r="E8" s="785" t="s">
        <v>466</v>
      </c>
      <c r="F8" s="405" t="s">
        <v>465</v>
      </c>
      <c r="G8" s="405" t="s">
        <v>466</v>
      </c>
      <c r="H8" s="1148"/>
      <c r="L8" s="185"/>
      <c r="M8" s="185"/>
      <c r="N8" s="185"/>
      <c r="O8" s="185"/>
    </row>
    <row r="9" spans="1:15" ht="17.25" customHeight="1" thickBot="1" x14ac:dyDescent="0.25">
      <c r="A9" s="375" t="s">
        <v>234</v>
      </c>
      <c r="B9" s="596">
        <v>56</v>
      </c>
      <c r="C9" s="596">
        <v>26</v>
      </c>
      <c r="D9" s="596">
        <v>30</v>
      </c>
      <c r="E9" s="596">
        <v>14</v>
      </c>
      <c r="F9" s="596">
        <v>28</v>
      </c>
      <c r="G9" s="596">
        <v>12</v>
      </c>
      <c r="H9" s="597" t="s">
        <v>233</v>
      </c>
      <c r="I9" s="509"/>
      <c r="J9" s="61"/>
      <c r="K9" s="61"/>
      <c r="L9" s="61"/>
      <c r="M9" s="61"/>
      <c r="N9" s="61"/>
      <c r="O9" s="61"/>
    </row>
    <row r="10" spans="1:15" ht="17.25" customHeight="1" thickBot="1" x14ac:dyDescent="0.25">
      <c r="A10" s="373" t="s">
        <v>535</v>
      </c>
      <c r="B10" s="471">
        <v>0</v>
      </c>
      <c r="C10" s="471">
        <v>0</v>
      </c>
      <c r="D10" s="471">
        <v>0</v>
      </c>
      <c r="E10" s="471">
        <v>0</v>
      </c>
      <c r="F10" s="471">
        <v>0</v>
      </c>
      <c r="G10" s="471">
        <v>0</v>
      </c>
      <c r="H10" s="469" t="s">
        <v>536</v>
      </c>
      <c r="I10" s="509"/>
      <c r="J10" s="61"/>
      <c r="K10" s="61"/>
      <c r="L10" s="61"/>
      <c r="M10" s="61"/>
      <c r="N10" s="61"/>
      <c r="O10" s="61"/>
    </row>
    <row r="11" spans="1:15" ht="24.75" customHeight="1" thickBot="1" x14ac:dyDescent="0.25">
      <c r="A11" s="371" t="s">
        <v>747</v>
      </c>
      <c r="B11" s="472">
        <v>7</v>
      </c>
      <c r="C11" s="472">
        <v>3</v>
      </c>
      <c r="D11" s="472">
        <v>6</v>
      </c>
      <c r="E11" s="472">
        <v>4</v>
      </c>
      <c r="F11" s="472">
        <v>9</v>
      </c>
      <c r="G11" s="472">
        <v>2</v>
      </c>
      <c r="H11" s="598" t="s">
        <v>748</v>
      </c>
      <c r="I11" s="509"/>
      <c r="J11" s="61"/>
      <c r="K11" s="61"/>
      <c r="L11" s="61"/>
      <c r="M11" s="61"/>
      <c r="N11" s="61"/>
      <c r="O11" s="61"/>
    </row>
    <row r="12" spans="1:15" ht="17.25" customHeight="1" thickBot="1" x14ac:dyDescent="0.25">
      <c r="A12" s="373" t="s">
        <v>794</v>
      </c>
      <c r="B12" s="471">
        <v>0</v>
      </c>
      <c r="C12" s="471">
        <v>1</v>
      </c>
      <c r="D12" s="471">
        <v>0</v>
      </c>
      <c r="E12" s="471">
        <v>0</v>
      </c>
      <c r="F12" s="471">
        <v>0</v>
      </c>
      <c r="G12" s="471">
        <v>0</v>
      </c>
      <c r="H12" s="469" t="s">
        <v>596</v>
      </c>
      <c r="I12" s="509"/>
      <c r="J12" s="61"/>
      <c r="K12" s="61"/>
      <c r="L12" s="61"/>
      <c r="M12" s="61"/>
      <c r="N12" s="61"/>
      <c r="O12" s="61"/>
    </row>
    <row r="13" spans="1:15" ht="17.25" customHeight="1" thickBot="1" x14ac:dyDescent="0.25">
      <c r="A13" s="371" t="s">
        <v>886</v>
      </c>
      <c r="B13" s="472">
        <v>0</v>
      </c>
      <c r="C13" s="472">
        <v>0</v>
      </c>
      <c r="D13" s="472">
        <v>0</v>
      </c>
      <c r="E13" s="472">
        <v>0</v>
      </c>
      <c r="F13" s="472">
        <v>0</v>
      </c>
      <c r="G13" s="472">
        <v>0</v>
      </c>
      <c r="H13" s="598" t="s">
        <v>238</v>
      </c>
      <c r="I13" s="509"/>
      <c r="J13" s="61"/>
      <c r="K13" s="61"/>
      <c r="L13" s="61"/>
      <c r="M13" s="61"/>
      <c r="N13" s="61"/>
      <c r="O13" s="61"/>
    </row>
    <row r="14" spans="1:15" ht="27" customHeight="1" thickBot="1" x14ac:dyDescent="0.25">
      <c r="A14" s="373" t="s">
        <v>887</v>
      </c>
      <c r="B14" s="471">
        <v>2</v>
      </c>
      <c r="C14" s="471">
        <v>5</v>
      </c>
      <c r="D14" s="471">
        <v>3</v>
      </c>
      <c r="E14" s="471">
        <v>4</v>
      </c>
      <c r="F14" s="471">
        <v>0</v>
      </c>
      <c r="G14" s="471">
        <v>0</v>
      </c>
      <c r="H14" s="469" t="s">
        <v>231</v>
      </c>
      <c r="I14" s="509"/>
      <c r="J14" s="61"/>
      <c r="K14" s="61"/>
      <c r="L14" s="61"/>
      <c r="M14" s="61"/>
      <c r="N14" s="61"/>
      <c r="O14" s="61"/>
    </row>
    <row r="15" spans="1:15" ht="27" customHeight="1" thickBot="1" x14ac:dyDescent="0.25">
      <c r="A15" s="371" t="s">
        <v>888</v>
      </c>
      <c r="B15" s="472">
        <v>25</v>
      </c>
      <c r="C15" s="472">
        <v>5</v>
      </c>
      <c r="D15" s="472">
        <v>15</v>
      </c>
      <c r="E15" s="472">
        <v>7</v>
      </c>
      <c r="F15" s="472">
        <v>8</v>
      </c>
      <c r="G15" s="472">
        <v>1</v>
      </c>
      <c r="H15" s="598" t="s">
        <v>1313</v>
      </c>
      <c r="I15" s="509"/>
      <c r="J15" s="61"/>
      <c r="K15" s="61"/>
      <c r="L15" s="61"/>
      <c r="M15" s="61"/>
      <c r="N15" s="61"/>
      <c r="O15" s="61"/>
    </row>
    <row r="16" spans="1:15" ht="17.25" customHeight="1" thickBot="1" x14ac:dyDescent="0.25">
      <c r="A16" s="373" t="s">
        <v>990</v>
      </c>
      <c r="B16" s="471">
        <v>0</v>
      </c>
      <c r="C16" s="471">
        <v>0</v>
      </c>
      <c r="D16" s="471">
        <v>1</v>
      </c>
      <c r="E16" s="471">
        <v>2</v>
      </c>
      <c r="F16" s="471">
        <v>0</v>
      </c>
      <c r="G16" s="471">
        <v>1</v>
      </c>
      <c r="H16" s="469" t="s">
        <v>1307</v>
      </c>
      <c r="I16" s="508"/>
      <c r="J16" s="817"/>
      <c r="K16" s="817"/>
      <c r="L16" s="61"/>
      <c r="M16" s="61"/>
      <c r="N16" s="61"/>
      <c r="O16" s="61"/>
    </row>
    <row r="17" spans="1:16" ht="27" customHeight="1" thickBot="1" x14ac:dyDescent="0.25">
      <c r="A17" s="371" t="s">
        <v>431</v>
      </c>
      <c r="B17" s="472">
        <v>2</v>
      </c>
      <c r="C17" s="472">
        <v>5</v>
      </c>
      <c r="D17" s="472">
        <v>1</v>
      </c>
      <c r="E17" s="472">
        <v>5</v>
      </c>
      <c r="F17" s="472">
        <v>1</v>
      </c>
      <c r="G17" s="472">
        <v>3</v>
      </c>
      <c r="H17" s="598" t="s">
        <v>1314</v>
      </c>
      <c r="I17" s="509"/>
      <c r="J17" s="61"/>
      <c r="K17" s="61"/>
      <c r="L17" s="61"/>
      <c r="M17" s="61"/>
      <c r="N17" s="61"/>
      <c r="O17" s="61"/>
    </row>
    <row r="18" spans="1:16" ht="27" customHeight="1" thickBot="1" x14ac:dyDescent="0.25">
      <c r="A18" s="373" t="s">
        <v>237</v>
      </c>
      <c r="B18" s="471">
        <v>15</v>
      </c>
      <c r="C18" s="471">
        <v>2</v>
      </c>
      <c r="D18" s="471">
        <v>10</v>
      </c>
      <c r="E18" s="471">
        <v>7</v>
      </c>
      <c r="F18" s="471">
        <v>5</v>
      </c>
      <c r="G18" s="471">
        <v>6</v>
      </c>
      <c r="H18" s="469" t="s">
        <v>236</v>
      </c>
      <c r="I18" s="509"/>
      <c r="J18" s="61"/>
      <c r="K18" s="61"/>
      <c r="L18" s="61"/>
      <c r="M18" s="61"/>
      <c r="N18" s="61"/>
      <c r="O18" s="61"/>
    </row>
    <row r="19" spans="1:16" ht="17.25" customHeight="1" thickBot="1" x14ac:dyDescent="0.25">
      <c r="A19" s="371" t="s">
        <v>235</v>
      </c>
      <c r="B19" s="472">
        <v>0</v>
      </c>
      <c r="C19" s="472">
        <v>2</v>
      </c>
      <c r="D19" s="472">
        <v>0</v>
      </c>
      <c r="E19" s="472">
        <v>1</v>
      </c>
      <c r="F19" s="472">
        <v>0</v>
      </c>
      <c r="G19" s="472">
        <v>1</v>
      </c>
      <c r="H19" s="598" t="s">
        <v>66</v>
      </c>
      <c r="I19" s="509"/>
      <c r="J19" s="61"/>
      <c r="K19" s="61"/>
      <c r="L19" s="61"/>
      <c r="M19" s="61"/>
      <c r="N19" s="61"/>
      <c r="O19" s="61"/>
    </row>
    <row r="20" spans="1:16" ht="27" customHeight="1" thickBot="1" x14ac:dyDescent="0.25">
      <c r="A20" s="373" t="s">
        <v>994</v>
      </c>
      <c r="B20" s="471">
        <v>1</v>
      </c>
      <c r="C20" s="471">
        <v>2</v>
      </c>
      <c r="D20" s="471">
        <v>0</v>
      </c>
      <c r="E20" s="471">
        <v>3</v>
      </c>
      <c r="F20" s="471">
        <v>1</v>
      </c>
      <c r="G20" s="471">
        <v>0</v>
      </c>
      <c r="H20" s="469" t="s">
        <v>1311</v>
      </c>
      <c r="I20" s="509"/>
      <c r="J20" s="61"/>
      <c r="K20" s="61"/>
      <c r="L20" s="61"/>
      <c r="M20" s="61"/>
      <c r="N20" s="61"/>
      <c r="O20" s="61"/>
    </row>
    <row r="21" spans="1:16" ht="27" customHeight="1" thickBot="1" x14ac:dyDescent="0.25">
      <c r="A21" s="371" t="s">
        <v>889</v>
      </c>
      <c r="B21" s="472">
        <v>0</v>
      </c>
      <c r="C21" s="472">
        <v>0</v>
      </c>
      <c r="D21" s="472">
        <v>0</v>
      </c>
      <c r="E21" s="472">
        <v>1</v>
      </c>
      <c r="F21" s="472">
        <v>1</v>
      </c>
      <c r="G21" s="472">
        <v>0</v>
      </c>
      <c r="H21" s="598" t="s">
        <v>232</v>
      </c>
      <c r="I21" s="509"/>
      <c r="J21" s="61"/>
      <c r="K21" s="61"/>
      <c r="L21" s="61"/>
      <c r="M21" s="61"/>
      <c r="N21" s="61"/>
      <c r="O21" s="61"/>
    </row>
    <row r="22" spans="1:16" ht="17.25" customHeight="1" thickBot="1" x14ac:dyDescent="0.25">
      <c r="A22" s="373" t="s">
        <v>443</v>
      </c>
      <c r="B22" s="471">
        <v>4</v>
      </c>
      <c r="C22" s="471">
        <v>8</v>
      </c>
      <c r="D22" s="471">
        <v>2</v>
      </c>
      <c r="E22" s="471">
        <v>2</v>
      </c>
      <c r="F22" s="471">
        <v>3</v>
      </c>
      <c r="G22" s="471">
        <v>1</v>
      </c>
      <c r="H22" s="469" t="s">
        <v>230</v>
      </c>
      <c r="I22" s="509"/>
      <c r="J22" s="61"/>
      <c r="K22" s="61"/>
      <c r="L22" s="61"/>
      <c r="M22" s="61"/>
      <c r="N22" s="61"/>
      <c r="O22" s="61"/>
    </row>
    <row r="23" spans="1:16" ht="17.25" customHeight="1" thickBot="1" x14ac:dyDescent="0.25">
      <c r="A23" s="371" t="s">
        <v>989</v>
      </c>
      <c r="B23" s="472">
        <v>0</v>
      </c>
      <c r="C23" s="472">
        <v>0</v>
      </c>
      <c r="D23" s="472">
        <v>0</v>
      </c>
      <c r="E23" s="472">
        <v>0</v>
      </c>
      <c r="F23" s="472">
        <v>4</v>
      </c>
      <c r="G23" s="472">
        <v>6</v>
      </c>
      <c r="H23" s="598" t="s">
        <v>1460</v>
      </c>
      <c r="I23" s="509"/>
      <c r="J23" s="61"/>
      <c r="K23" s="61"/>
      <c r="L23" s="61"/>
      <c r="M23" s="61"/>
      <c r="N23" s="61"/>
      <c r="O23" s="61"/>
    </row>
    <row r="24" spans="1:16" ht="17.25" customHeight="1" thickBot="1" x14ac:dyDescent="0.25">
      <c r="A24" s="373" t="s">
        <v>891</v>
      </c>
      <c r="B24" s="471">
        <v>1</v>
      </c>
      <c r="C24" s="471">
        <v>1</v>
      </c>
      <c r="D24" s="471">
        <v>0</v>
      </c>
      <c r="E24" s="471">
        <v>1</v>
      </c>
      <c r="F24" s="471">
        <v>0</v>
      </c>
      <c r="G24" s="471">
        <v>0</v>
      </c>
      <c r="H24" s="469" t="s">
        <v>890</v>
      </c>
      <c r="I24" s="509"/>
      <c r="J24" s="61"/>
      <c r="K24" s="61"/>
      <c r="L24" s="61"/>
    </row>
    <row r="25" spans="1:16" ht="27" customHeight="1" thickBot="1" x14ac:dyDescent="0.25">
      <c r="A25" s="371" t="s">
        <v>995</v>
      </c>
      <c r="B25" s="472">
        <v>0</v>
      </c>
      <c r="C25" s="472">
        <v>0</v>
      </c>
      <c r="D25" s="472">
        <v>0</v>
      </c>
      <c r="E25" s="472">
        <v>1</v>
      </c>
      <c r="F25" s="472">
        <v>3</v>
      </c>
      <c r="G25" s="472">
        <v>1</v>
      </c>
      <c r="H25" s="598" t="s">
        <v>1308</v>
      </c>
      <c r="J25" s="61"/>
      <c r="K25" s="61"/>
      <c r="L25" s="61"/>
      <c r="M25" s="680"/>
      <c r="N25" s="680"/>
      <c r="O25" s="680"/>
      <c r="P25" s="680"/>
    </row>
    <row r="26" spans="1:16" ht="27" customHeight="1" thickBot="1" x14ac:dyDescent="0.25">
      <c r="A26" s="373" t="s">
        <v>1178</v>
      </c>
      <c r="B26" s="471">
        <v>2</v>
      </c>
      <c r="C26" s="471">
        <v>3</v>
      </c>
      <c r="D26" s="471">
        <v>0</v>
      </c>
      <c r="E26" s="471">
        <v>2</v>
      </c>
      <c r="F26" s="471">
        <v>1</v>
      </c>
      <c r="G26" s="471">
        <v>5</v>
      </c>
      <c r="H26" s="469" t="s">
        <v>1315</v>
      </c>
      <c r="I26" s="510"/>
      <c r="J26" s="510"/>
      <c r="K26" s="510"/>
      <c r="L26" s="510"/>
      <c r="M26" s="510"/>
    </row>
    <row r="27" spans="1:16" ht="27" customHeight="1" thickBot="1" x14ac:dyDescent="0.25">
      <c r="A27" s="371" t="s">
        <v>537</v>
      </c>
      <c r="B27" s="472">
        <v>22</v>
      </c>
      <c r="C27" s="472">
        <v>17</v>
      </c>
      <c r="D27" s="472">
        <v>13</v>
      </c>
      <c r="E27" s="472">
        <v>12</v>
      </c>
      <c r="F27" s="472">
        <v>6</v>
      </c>
      <c r="G27" s="472">
        <v>1</v>
      </c>
      <c r="H27" s="598" t="s">
        <v>750</v>
      </c>
      <c r="I27" s="509"/>
      <c r="J27" s="509"/>
      <c r="K27" s="509"/>
      <c r="L27" s="509"/>
    </row>
    <row r="28" spans="1:16" ht="27" customHeight="1" thickBot="1" x14ac:dyDescent="0.25">
      <c r="A28" s="373" t="s">
        <v>1174</v>
      </c>
      <c r="B28" s="471">
        <v>0</v>
      </c>
      <c r="C28" s="471">
        <v>0</v>
      </c>
      <c r="D28" s="471">
        <v>0</v>
      </c>
      <c r="E28" s="471">
        <v>0</v>
      </c>
      <c r="F28" s="471">
        <v>0</v>
      </c>
      <c r="G28" s="471">
        <v>1</v>
      </c>
      <c r="H28" s="469" t="s">
        <v>1465</v>
      </c>
      <c r="I28" s="509"/>
      <c r="J28" s="509"/>
      <c r="K28" s="509"/>
      <c r="L28" s="509"/>
    </row>
    <row r="29" spans="1:16" ht="17.25" customHeight="1" x14ac:dyDescent="0.2">
      <c r="A29" s="377" t="s">
        <v>426</v>
      </c>
      <c r="B29" s="860">
        <v>1</v>
      </c>
      <c r="C29" s="860">
        <v>5</v>
      </c>
      <c r="D29" s="860">
        <v>4</v>
      </c>
      <c r="E29" s="860">
        <v>1</v>
      </c>
      <c r="F29" s="860">
        <v>4</v>
      </c>
      <c r="G29" s="860">
        <v>1</v>
      </c>
      <c r="H29" s="861" t="s">
        <v>229</v>
      </c>
    </row>
    <row r="30" spans="1:16" ht="25.5" customHeight="1" x14ac:dyDescent="0.2">
      <c r="A30" s="822" t="s">
        <v>27</v>
      </c>
      <c r="B30" s="297">
        <f>SUM(B9:B29)</f>
        <v>138</v>
      </c>
      <c r="C30" s="297">
        <f>SUM(C9:C29)</f>
        <v>85</v>
      </c>
      <c r="D30" s="297">
        <f>SUM(D9:D29)</f>
        <v>85</v>
      </c>
      <c r="E30" s="297">
        <f>SUM(E9:E29)</f>
        <v>67</v>
      </c>
      <c r="F30" s="297">
        <f t="shared" ref="F30:G30" si="0">SUM(F9:F29)</f>
        <v>74</v>
      </c>
      <c r="G30" s="297">
        <f t="shared" si="0"/>
        <v>42</v>
      </c>
      <c r="H30" s="823" t="s">
        <v>28</v>
      </c>
    </row>
  </sheetData>
  <mergeCells count="9">
    <mergeCell ref="A1:H1"/>
    <mergeCell ref="A2:H2"/>
    <mergeCell ref="A6:A8"/>
    <mergeCell ref="D6:E6"/>
    <mergeCell ref="B6:C6"/>
    <mergeCell ref="H6:H8"/>
    <mergeCell ref="A3:H3"/>
    <mergeCell ref="A4:H4"/>
    <mergeCell ref="F6:G6"/>
  </mergeCells>
  <printOptions horizontalCentered="1" verticalCentered="1"/>
  <pageMargins left="0" right="0" top="0.21" bottom="0" header="0" footer="0"/>
  <pageSetup paperSize="9" scale="94"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J37"/>
  <sheetViews>
    <sheetView showGridLines="0" rightToLeft="1" view="pageBreakPreview" topLeftCell="A4" zoomScaleNormal="100" zoomScaleSheetLayoutView="100" workbookViewId="0">
      <selection activeCell="A30" sqref="A30:H30"/>
    </sheetView>
  </sheetViews>
  <sheetFormatPr defaultColWidth="9.140625" defaultRowHeight="12.75" x14ac:dyDescent="0.2"/>
  <cols>
    <col min="1" max="1" width="27.5703125" style="187" customWidth="1"/>
    <col min="2" max="2" width="6.7109375" style="187" customWidth="1"/>
    <col min="3" max="3" width="7.85546875" style="187" customWidth="1"/>
    <col min="4" max="4" width="6.7109375" style="187" customWidth="1"/>
    <col min="5" max="5" width="7.85546875" style="187" customWidth="1"/>
    <col min="6" max="6" width="6.7109375" style="187" customWidth="1"/>
    <col min="7" max="7" width="7.85546875" style="187" customWidth="1"/>
    <col min="8" max="8" width="27.28515625" style="187" customWidth="1"/>
    <col min="9" max="16384" width="9.140625" style="187"/>
  </cols>
  <sheetData>
    <row r="1" spans="1:10" s="80" customFormat="1" ht="21.95" customHeight="1" x14ac:dyDescent="0.2">
      <c r="A1" s="1363" t="s">
        <v>735</v>
      </c>
      <c r="B1" s="1363"/>
      <c r="C1" s="1363"/>
      <c r="D1" s="1363"/>
      <c r="E1" s="1363"/>
      <c r="F1" s="1363"/>
      <c r="G1" s="1363"/>
      <c r="H1" s="1363"/>
      <c r="I1" s="77"/>
      <c r="J1" s="77"/>
    </row>
    <row r="2" spans="1:10" s="82" customFormat="1" ht="18" customHeight="1" x14ac:dyDescent="0.2">
      <c r="A2" s="1363" t="s">
        <v>1338</v>
      </c>
      <c r="B2" s="1363"/>
      <c r="C2" s="1363"/>
      <c r="D2" s="1363"/>
      <c r="E2" s="1363"/>
      <c r="F2" s="1363"/>
      <c r="G2" s="1363"/>
      <c r="H2" s="1363"/>
      <c r="I2" s="77"/>
      <c r="J2" s="81"/>
    </row>
    <row r="3" spans="1:10" s="82" customFormat="1" ht="35.25" customHeight="1" x14ac:dyDescent="0.2">
      <c r="A3" s="1364" t="s">
        <v>736</v>
      </c>
      <c r="B3" s="1365"/>
      <c r="C3" s="1365"/>
      <c r="D3" s="1365"/>
      <c r="E3" s="1365"/>
      <c r="F3" s="1365"/>
      <c r="G3" s="1365"/>
      <c r="H3" s="1365"/>
      <c r="I3" s="83"/>
      <c r="J3" s="83"/>
    </row>
    <row r="4" spans="1:10" s="61" customFormat="1" ht="15.75" x14ac:dyDescent="0.2">
      <c r="A4" s="1366" t="s">
        <v>1340</v>
      </c>
      <c r="B4" s="1366"/>
      <c r="C4" s="1366"/>
      <c r="D4" s="1366"/>
      <c r="E4" s="1366"/>
      <c r="F4" s="1366"/>
      <c r="G4" s="1366"/>
      <c r="H4" s="1366"/>
      <c r="I4" s="84"/>
      <c r="J4" s="84"/>
    </row>
    <row r="5" spans="1:10" s="61" customFormat="1" ht="20.100000000000001" customHeight="1" x14ac:dyDescent="0.2">
      <c r="A5" s="85" t="s">
        <v>769</v>
      </c>
      <c r="B5" s="85"/>
      <c r="C5" s="85"/>
      <c r="D5" s="85"/>
      <c r="E5" s="85"/>
      <c r="F5" s="85"/>
      <c r="G5" s="85"/>
      <c r="H5" s="86" t="s">
        <v>521</v>
      </c>
    </row>
    <row r="6" spans="1:10" s="185" customFormat="1" ht="24.75" customHeight="1" thickBot="1" x14ac:dyDescent="0.25">
      <c r="A6" s="1410" t="s">
        <v>737</v>
      </c>
      <c r="B6" s="892" t="s">
        <v>1062</v>
      </c>
      <c r="C6" s="893"/>
      <c r="D6" s="897" t="s">
        <v>1105</v>
      </c>
      <c r="E6" s="897"/>
      <c r="F6" s="897" t="s">
        <v>1331</v>
      </c>
      <c r="G6" s="897"/>
      <c r="H6" s="1407" t="s">
        <v>912</v>
      </c>
      <c r="I6" s="184"/>
    </row>
    <row r="7" spans="1:10" s="185" customFormat="1" ht="14.25" customHeight="1" thickTop="1" thickBot="1" x14ac:dyDescent="0.25">
      <c r="A7" s="1411"/>
      <c r="B7" s="786" t="s">
        <v>9</v>
      </c>
      <c r="C7" s="786" t="s">
        <v>464</v>
      </c>
      <c r="D7" s="786" t="s">
        <v>9</v>
      </c>
      <c r="E7" s="786" t="s">
        <v>464</v>
      </c>
      <c r="F7" s="400" t="s">
        <v>9</v>
      </c>
      <c r="G7" s="400" t="s">
        <v>464</v>
      </c>
      <c r="H7" s="1408"/>
      <c r="I7" s="184"/>
    </row>
    <row r="8" spans="1:10" s="185" customFormat="1" ht="13.5" customHeight="1" thickTop="1" x14ac:dyDescent="0.2">
      <c r="A8" s="1412"/>
      <c r="B8" s="785" t="s">
        <v>465</v>
      </c>
      <c r="C8" s="785" t="s">
        <v>466</v>
      </c>
      <c r="D8" s="785" t="s">
        <v>465</v>
      </c>
      <c r="E8" s="785" t="s">
        <v>466</v>
      </c>
      <c r="F8" s="405" t="s">
        <v>465</v>
      </c>
      <c r="G8" s="405" t="s">
        <v>466</v>
      </c>
      <c r="H8" s="1409"/>
      <c r="I8" s="184"/>
    </row>
    <row r="9" spans="1:10" s="61" customFormat="1" ht="20.100000000000001" customHeight="1" thickBot="1" x14ac:dyDescent="0.25">
      <c r="A9" s="473" t="s">
        <v>1165</v>
      </c>
      <c r="B9" s="427">
        <v>0</v>
      </c>
      <c r="C9" s="427">
        <v>0</v>
      </c>
      <c r="D9" s="427">
        <v>0</v>
      </c>
      <c r="E9" s="427">
        <v>0</v>
      </c>
      <c r="F9" s="427">
        <v>0</v>
      </c>
      <c r="G9" s="427">
        <v>1</v>
      </c>
      <c r="H9" s="474" t="s">
        <v>1481</v>
      </c>
      <c r="I9" s="186"/>
    </row>
    <row r="10" spans="1:10" s="61" customFormat="1" ht="20.100000000000001" customHeight="1" thickBot="1" x14ac:dyDescent="0.25">
      <c r="A10" s="442" t="s">
        <v>1089</v>
      </c>
      <c r="B10" s="430">
        <v>0</v>
      </c>
      <c r="C10" s="430">
        <v>0</v>
      </c>
      <c r="D10" s="430">
        <v>1</v>
      </c>
      <c r="E10" s="430">
        <v>0</v>
      </c>
      <c r="F10" s="430">
        <v>0</v>
      </c>
      <c r="G10" s="430">
        <v>0</v>
      </c>
      <c r="H10" s="475" t="s">
        <v>1316</v>
      </c>
      <c r="I10" s="186"/>
    </row>
    <row r="11" spans="1:10" s="61" customFormat="1" ht="20.100000000000001" customHeight="1" thickBot="1" x14ac:dyDescent="0.25">
      <c r="A11" s="439" t="s">
        <v>534</v>
      </c>
      <c r="B11" s="440">
        <v>0</v>
      </c>
      <c r="C11" s="440">
        <v>0</v>
      </c>
      <c r="D11" s="440">
        <v>1</v>
      </c>
      <c r="E11" s="440">
        <v>1</v>
      </c>
      <c r="F11" s="440">
        <v>0</v>
      </c>
      <c r="G11" s="440">
        <v>1</v>
      </c>
      <c r="H11" s="444" t="s">
        <v>883</v>
      </c>
      <c r="I11" s="186"/>
    </row>
    <row r="12" spans="1:10" s="61" customFormat="1" ht="20.100000000000001" customHeight="1" thickBot="1" x14ac:dyDescent="0.25">
      <c r="A12" s="442" t="s">
        <v>188</v>
      </c>
      <c r="B12" s="430">
        <v>95</v>
      </c>
      <c r="C12" s="430">
        <v>47</v>
      </c>
      <c r="D12" s="430">
        <v>85</v>
      </c>
      <c r="E12" s="430">
        <v>57</v>
      </c>
      <c r="F12" s="430">
        <v>293</v>
      </c>
      <c r="G12" s="430">
        <v>138</v>
      </c>
      <c r="H12" s="475" t="s">
        <v>187</v>
      </c>
      <c r="I12" s="186"/>
    </row>
    <row r="13" spans="1:10" s="61" customFormat="1" ht="20.100000000000001" customHeight="1" thickBot="1" x14ac:dyDescent="0.25">
      <c r="A13" s="439" t="s">
        <v>186</v>
      </c>
      <c r="B13" s="440">
        <v>1</v>
      </c>
      <c r="C13" s="440">
        <v>0</v>
      </c>
      <c r="D13" s="440">
        <v>6</v>
      </c>
      <c r="E13" s="440">
        <v>0</v>
      </c>
      <c r="F13" s="440">
        <v>5</v>
      </c>
      <c r="G13" s="440">
        <v>3</v>
      </c>
      <c r="H13" s="444" t="s">
        <v>185</v>
      </c>
      <c r="I13" s="186"/>
    </row>
    <row r="14" spans="1:10" s="61" customFormat="1" ht="20.100000000000001" customHeight="1" thickBot="1" x14ac:dyDescent="0.25">
      <c r="A14" s="442" t="s">
        <v>432</v>
      </c>
      <c r="B14" s="430">
        <v>1</v>
      </c>
      <c r="C14" s="430">
        <v>0</v>
      </c>
      <c r="D14" s="430">
        <v>1</v>
      </c>
      <c r="E14" s="430">
        <v>0</v>
      </c>
      <c r="F14" s="430">
        <v>2</v>
      </c>
      <c r="G14" s="430">
        <v>0</v>
      </c>
      <c r="H14" s="475" t="s">
        <v>296</v>
      </c>
      <c r="I14" s="186"/>
    </row>
    <row r="15" spans="1:10" s="61" customFormat="1" ht="20.100000000000001" customHeight="1" thickBot="1" x14ac:dyDescent="0.25">
      <c r="A15" s="439" t="s">
        <v>427</v>
      </c>
      <c r="B15" s="440">
        <v>1</v>
      </c>
      <c r="C15" s="440">
        <v>0</v>
      </c>
      <c r="D15" s="440">
        <v>1</v>
      </c>
      <c r="E15" s="440">
        <v>1</v>
      </c>
      <c r="F15" s="440">
        <v>4</v>
      </c>
      <c r="G15" s="440">
        <v>0</v>
      </c>
      <c r="H15" s="444" t="s">
        <v>297</v>
      </c>
      <c r="I15" s="186"/>
    </row>
    <row r="16" spans="1:10" s="61" customFormat="1" ht="20.100000000000001" customHeight="1" thickBot="1" x14ac:dyDescent="0.25">
      <c r="A16" s="442" t="s">
        <v>433</v>
      </c>
      <c r="B16" s="430">
        <v>4</v>
      </c>
      <c r="C16" s="430">
        <v>3</v>
      </c>
      <c r="D16" s="430">
        <v>2</v>
      </c>
      <c r="E16" s="430">
        <v>0</v>
      </c>
      <c r="F16" s="430">
        <v>1</v>
      </c>
      <c r="G16" s="430">
        <v>0</v>
      </c>
      <c r="H16" s="475" t="s">
        <v>242</v>
      </c>
      <c r="I16" s="186"/>
    </row>
    <row r="17" spans="1:9" s="61" customFormat="1" ht="20.100000000000001" customHeight="1" thickBot="1" x14ac:dyDescent="0.25">
      <c r="A17" s="439" t="s">
        <v>542</v>
      </c>
      <c r="B17" s="440">
        <v>0</v>
      </c>
      <c r="C17" s="440">
        <v>0</v>
      </c>
      <c r="D17" s="440">
        <v>1</v>
      </c>
      <c r="E17" s="440">
        <v>0</v>
      </c>
      <c r="F17" s="440">
        <v>3</v>
      </c>
      <c r="G17" s="440">
        <v>3</v>
      </c>
      <c r="H17" s="444" t="s">
        <v>409</v>
      </c>
      <c r="I17" s="186"/>
    </row>
    <row r="18" spans="1:9" s="61" customFormat="1" ht="20.100000000000001" customHeight="1" thickBot="1" x14ac:dyDescent="0.25">
      <c r="A18" s="442" t="s">
        <v>288</v>
      </c>
      <c r="B18" s="430">
        <v>3</v>
      </c>
      <c r="C18" s="430">
        <v>1</v>
      </c>
      <c r="D18" s="430">
        <v>1</v>
      </c>
      <c r="E18" s="430">
        <v>1</v>
      </c>
      <c r="F18" s="430">
        <v>6</v>
      </c>
      <c r="G18" s="430">
        <v>0</v>
      </c>
      <c r="H18" s="475" t="s">
        <v>289</v>
      </c>
      <c r="I18" s="186"/>
    </row>
    <row r="19" spans="1:9" s="61" customFormat="1" ht="20.100000000000001" customHeight="1" thickBot="1" x14ac:dyDescent="0.25">
      <c r="A19" s="439" t="s">
        <v>428</v>
      </c>
      <c r="B19" s="440">
        <v>5</v>
      </c>
      <c r="C19" s="440">
        <v>7</v>
      </c>
      <c r="D19" s="440">
        <v>7</v>
      </c>
      <c r="E19" s="440">
        <v>10</v>
      </c>
      <c r="F19" s="440">
        <v>13</v>
      </c>
      <c r="G19" s="440">
        <v>4</v>
      </c>
      <c r="H19" s="444" t="s">
        <v>189</v>
      </c>
      <c r="I19" s="186"/>
    </row>
    <row r="20" spans="1:9" s="61" customFormat="1" ht="20.100000000000001" customHeight="1" thickBot="1" x14ac:dyDescent="0.25">
      <c r="A20" s="442" t="s">
        <v>241</v>
      </c>
      <c r="B20" s="430">
        <v>2</v>
      </c>
      <c r="C20" s="430">
        <v>0</v>
      </c>
      <c r="D20" s="430">
        <v>0</v>
      </c>
      <c r="E20" s="430">
        <v>1</v>
      </c>
      <c r="F20" s="430">
        <v>0</v>
      </c>
      <c r="G20" s="430">
        <v>0</v>
      </c>
      <c r="H20" s="475" t="s">
        <v>240</v>
      </c>
      <c r="I20" s="186"/>
    </row>
    <row r="21" spans="1:9" s="61" customFormat="1" ht="20.100000000000001" customHeight="1" thickBot="1" x14ac:dyDescent="0.25">
      <c r="A21" s="439" t="s">
        <v>434</v>
      </c>
      <c r="B21" s="440">
        <v>1</v>
      </c>
      <c r="C21" s="440">
        <v>0</v>
      </c>
      <c r="D21" s="440">
        <v>1</v>
      </c>
      <c r="E21" s="440">
        <v>0</v>
      </c>
      <c r="F21" s="440">
        <v>1</v>
      </c>
      <c r="G21" s="440">
        <v>1</v>
      </c>
      <c r="H21" s="444" t="s">
        <v>239</v>
      </c>
      <c r="I21" s="186"/>
    </row>
    <row r="22" spans="1:9" ht="20.100000000000001" customHeight="1" thickBot="1" x14ac:dyDescent="0.25">
      <c r="A22" s="442" t="s">
        <v>533</v>
      </c>
      <c r="B22" s="430">
        <v>0</v>
      </c>
      <c r="C22" s="430">
        <v>0</v>
      </c>
      <c r="D22" s="430">
        <v>2</v>
      </c>
      <c r="E22" s="430">
        <v>0</v>
      </c>
      <c r="F22" s="430">
        <v>2</v>
      </c>
      <c r="G22" s="430">
        <v>1</v>
      </c>
      <c r="H22" s="475" t="s">
        <v>1317</v>
      </c>
    </row>
    <row r="23" spans="1:9" ht="20.100000000000001" customHeight="1" thickBot="1" x14ac:dyDescent="0.25">
      <c r="A23" s="439" t="s">
        <v>1087</v>
      </c>
      <c r="B23" s="440">
        <v>0</v>
      </c>
      <c r="C23" s="440">
        <v>0</v>
      </c>
      <c r="D23" s="440">
        <v>0</v>
      </c>
      <c r="E23" s="440">
        <v>1</v>
      </c>
      <c r="F23" s="440">
        <v>0</v>
      </c>
      <c r="G23" s="440">
        <v>1</v>
      </c>
      <c r="H23" s="444" t="s">
        <v>1179</v>
      </c>
    </row>
    <row r="24" spans="1:9" ht="20.100000000000001" customHeight="1" thickBot="1" x14ac:dyDescent="0.25">
      <c r="A24" s="442" t="s">
        <v>958</v>
      </c>
      <c r="B24" s="430">
        <v>0</v>
      </c>
      <c r="C24" s="430">
        <v>0</v>
      </c>
      <c r="D24" s="430">
        <v>3</v>
      </c>
      <c r="E24" s="430">
        <v>1</v>
      </c>
      <c r="F24" s="430">
        <v>3</v>
      </c>
      <c r="G24" s="430">
        <v>0</v>
      </c>
      <c r="H24" s="475" t="s">
        <v>1180</v>
      </c>
    </row>
    <row r="25" spans="1:9" ht="20.100000000000001" customHeight="1" thickBot="1" x14ac:dyDescent="0.25">
      <c r="A25" s="439" t="s">
        <v>793</v>
      </c>
      <c r="B25" s="440">
        <v>0</v>
      </c>
      <c r="C25" s="440">
        <v>0</v>
      </c>
      <c r="D25" s="440">
        <v>1</v>
      </c>
      <c r="E25" s="440">
        <v>0</v>
      </c>
      <c r="F25" s="440">
        <v>5</v>
      </c>
      <c r="G25" s="440">
        <v>0</v>
      </c>
      <c r="H25" s="444" t="s">
        <v>1181</v>
      </c>
    </row>
    <row r="26" spans="1:9" ht="20.100000000000001" customHeight="1" thickBot="1" x14ac:dyDescent="0.25">
      <c r="A26" s="442" t="s">
        <v>184</v>
      </c>
      <c r="B26" s="430">
        <v>0</v>
      </c>
      <c r="C26" s="430">
        <v>0</v>
      </c>
      <c r="D26" s="430">
        <v>0</v>
      </c>
      <c r="E26" s="430">
        <v>0</v>
      </c>
      <c r="F26" s="430">
        <v>2</v>
      </c>
      <c r="G26" s="430">
        <v>0</v>
      </c>
      <c r="H26" s="475" t="s">
        <v>183</v>
      </c>
    </row>
    <row r="27" spans="1:9" ht="20.100000000000001" customHeight="1" thickBot="1" x14ac:dyDescent="0.25">
      <c r="A27" s="439" t="s">
        <v>62</v>
      </c>
      <c r="B27" s="440">
        <v>0</v>
      </c>
      <c r="C27" s="440">
        <v>0</v>
      </c>
      <c r="D27" s="440">
        <v>0</v>
      </c>
      <c r="E27" s="440">
        <v>0</v>
      </c>
      <c r="F27" s="440">
        <v>1</v>
      </c>
      <c r="G27" s="440">
        <v>2</v>
      </c>
      <c r="H27" s="444" t="s">
        <v>63</v>
      </c>
    </row>
    <row r="28" spans="1:9" ht="20.100000000000001" customHeight="1" thickBot="1" x14ac:dyDescent="0.25">
      <c r="A28" s="442" t="s">
        <v>1167</v>
      </c>
      <c r="B28" s="430">
        <v>0</v>
      </c>
      <c r="C28" s="430">
        <v>0</v>
      </c>
      <c r="D28" s="430">
        <v>0</v>
      </c>
      <c r="E28" s="430">
        <v>0</v>
      </c>
      <c r="F28" s="430">
        <v>3</v>
      </c>
      <c r="G28" s="430">
        <v>0</v>
      </c>
      <c r="H28" s="475" t="s">
        <v>1482</v>
      </c>
    </row>
    <row r="29" spans="1:9" ht="20.100000000000001" customHeight="1" x14ac:dyDescent="0.2">
      <c r="A29" s="862" t="s">
        <v>426</v>
      </c>
      <c r="B29" s="863">
        <v>2</v>
      </c>
      <c r="C29" s="863">
        <v>2</v>
      </c>
      <c r="D29" s="863">
        <v>0</v>
      </c>
      <c r="E29" s="863">
        <v>0</v>
      </c>
      <c r="F29" s="863">
        <v>1</v>
      </c>
      <c r="G29" s="863">
        <v>0</v>
      </c>
      <c r="H29" s="864" t="s">
        <v>229</v>
      </c>
    </row>
    <row r="30" spans="1:9" ht="25.5" customHeight="1" x14ac:dyDescent="0.2">
      <c r="A30" s="778" t="s">
        <v>7</v>
      </c>
      <c r="B30" s="779">
        <f t="shared" ref="B30:E30" si="0">SUM(B9:B29)</f>
        <v>115</v>
      </c>
      <c r="C30" s="779">
        <f t="shared" si="0"/>
        <v>60</v>
      </c>
      <c r="D30" s="779">
        <f t="shared" si="0"/>
        <v>113</v>
      </c>
      <c r="E30" s="779">
        <f t="shared" si="0"/>
        <v>73</v>
      </c>
      <c r="F30" s="779">
        <f t="shared" ref="F30:G30" si="1">SUM(F9:F29)</f>
        <v>345</v>
      </c>
      <c r="G30" s="779">
        <f t="shared" si="1"/>
        <v>155</v>
      </c>
      <c r="H30" s="780" t="s">
        <v>8</v>
      </c>
    </row>
    <row r="31" spans="1:9" ht="40.5" customHeight="1" x14ac:dyDescent="0.2"/>
    <row r="32" spans="1:9" ht="40.5" customHeight="1" x14ac:dyDescent="0.2"/>
    <row r="33" ht="40.5" customHeight="1" x14ac:dyDescent="0.2"/>
    <row r="34" ht="40.5" customHeight="1" x14ac:dyDescent="0.2"/>
    <row r="35" ht="40.5" customHeight="1" x14ac:dyDescent="0.2"/>
    <row r="36" ht="40.5" customHeight="1" x14ac:dyDescent="0.2"/>
    <row r="37" ht="40.5" customHeight="1" x14ac:dyDescent="0.2"/>
  </sheetData>
  <mergeCells count="9">
    <mergeCell ref="H6:H8"/>
    <mergeCell ref="A1:H1"/>
    <mergeCell ref="A6:A8"/>
    <mergeCell ref="F6:G6"/>
    <mergeCell ref="A4:H4"/>
    <mergeCell ref="A3:H3"/>
    <mergeCell ref="A2:H2"/>
    <mergeCell ref="D6:E6"/>
    <mergeCell ref="B6:C6"/>
  </mergeCells>
  <printOptions horizontalCentered="1" verticalCentered="1"/>
  <pageMargins left="0" right="0" top="0" bottom="0" header="0" footer="0"/>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V36"/>
  <sheetViews>
    <sheetView showGridLines="0" rightToLeft="1" view="pageBreakPreview" zoomScaleNormal="100" zoomScaleSheetLayoutView="100" workbookViewId="0">
      <selection activeCell="G15" sqref="G15"/>
    </sheetView>
  </sheetViews>
  <sheetFormatPr defaultColWidth="9.140625" defaultRowHeight="15" x14ac:dyDescent="0.2"/>
  <cols>
    <col min="1" max="1" width="27.7109375" style="181" customWidth="1"/>
    <col min="2" max="7" width="9.7109375" style="181" customWidth="1"/>
    <col min="8" max="8" width="7.42578125" style="181" hidden="1" customWidth="1"/>
    <col min="9" max="9" width="7.85546875" style="181" hidden="1" customWidth="1"/>
    <col min="10" max="10" width="7.42578125" style="42" hidden="1" customWidth="1"/>
    <col min="11" max="11" width="7.85546875" style="42" hidden="1" customWidth="1"/>
    <col min="12" max="13" width="9.7109375" style="42" customWidth="1"/>
    <col min="14" max="14" width="9.7109375" style="181" customWidth="1"/>
    <col min="15" max="15" width="9.7109375" style="42" customWidth="1"/>
    <col min="16" max="16" width="30.7109375" style="42" customWidth="1"/>
    <col min="17" max="16384" width="9.140625" style="42"/>
  </cols>
  <sheetData>
    <row r="1" spans="1:22" s="48" customFormat="1" ht="20.25" x14ac:dyDescent="0.2">
      <c r="A1" s="899" t="s">
        <v>435</v>
      </c>
      <c r="B1" s="899"/>
      <c r="C1" s="899"/>
      <c r="D1" s="899"/>
      <c r="E1" s="899"/>
      <c r="F1" s="899"/>
      <c r="G1" s="899"/>
      <c r="H1" s="899"/>
      <c r="I1" s="899"/>
      <c r="J1" s="899"/>
      <c r="K1" s="899"/>
      <c r="L1" s="899"/>
      <c r="M1" s="899"/>
      <c r="N1" s="899"/>
      <c r="O1" s="899"/>
      <c r="P1" s="899"/>
    </row>
    <row r="2" spans="1:22" s="49" customFormat="1" ht="20.25" x14ac:dyDescent="0.2">
      <c r="A2" s="902" t="s">
        <v>1334</v>
      </c>
      <c r="B2" s="902"/>
      <c r="C2" s="902"/>
      <c r="D2" s="902"/>
      <c r="E2" s="902"/>
      <c r="F2" s="902"/>
      <c r="G2" s="902"/>
      <c r="H2" s="902"/>
      <c r="I2" s="902"/>
      <c r="J2" s="902"/>
      <c r="K2" s="902"/>
      <c r="L2" s="902"/>
      <c r="M2" s="902"/>
      <c r="N2" s="902"/>
      <c r="O2" s="902"/>
      <c r="P2" s="902"/>
    </row>
    <row r="3" spans="1:22" ht="18" customHeight="1" x14ac:dyDescent="0.2">
      <c r="A3" s="1406" t="s">
        <v>752</v>
      </c>
      <c r="B3" s="1382"/>
      <c r="C3" s="1382"/>
      <c r="D3" s="1382"/>
      <c r="E3" s="1382"/>
      <c r="F3" s="1382"/>
      <c r="G3" s="1382"/>
      <c r="H3" s="1382"/>
      <c r="I3" s="1382"/>
      <c r="J3" s="1382"/>
      <c r="K3" s="1382"/>
      <c r="L3" s="1382"/>
      <c r="M3" s="1382"/>
      <c r="N3" s="1382"/>
      <c r="O3" s="1382"/>
      <c r="P3" s="1382"/>
    </row>
    <row r="4" spans="1:22" ht="15.75" x14ac:dyDescent="0.2">
      <c r="A4" s="888" t="s">
        <v>1331</v>
      </c>
      <c r="B4" s="888"/>
      <c r="C4" s="888"/>
      <c r="D4" s="888"/>
      <c r="E4" s="888"/>
      <c r="F4" s="888"/>
      <c r="G4" s="888"/>
      <c r="H4" s="888"/>
      <c r="I4" s="888"/>
      <c r="J4" s="888"/>
      <c r="K4" s="888"/>
      <c r="L4" s="888"/>
      <c r="M4" s="888"/>
      <c r="N4" s="888"/>
      <c r="O4" s="888"/>
      <c r="P4" s="888"/>
    </row>
    <row r="5" spans="1:22" ht="20.100000000000001" customHeight="1" x14ac:dyDescent="0.2">
      <c r="A5" s="10" t="s">
        <v>523</v>
      </c>
      <c r="B5" s="10"/>
      <c r="C5" s="10"/>
      <c r="D5" s="10"/>
      <c r="E5" s="10"/>
      <c r="F5" s="10"/>
      <c r="G5" s="10"/>
      <c r="H5" s="10"/>
      <c r="I5" s="10"/>
      <c r="J5" s="72"/>
      <c r="K5" s="72"/>
      <c r="L5" s="72"/>
      <c r="M5" s="72"/>
      <c r="N5" s="72"/>
      <c r="O5" s="72"/>
      <c r="P5" s="73" t="s">
        <v>522</v>
      </c>
    </row>
    <row r="6" spans="1:22" s="125" customFormat="1" ht="16.5" customHeight="1" thickBot="1" x14ac:dyDescent="0.25">
      <c r="A6" s="1413" t="s">
        <v>1052</v>
      </c>
      <c r="B6" s="1319" t="s">
        <v>244</v>
      </c>
      <c r="C6" s="1319"/>
      <c r="D6" s="1319" t="s">
        <v>223</v>
      </c>
      <c r="E6" s="1319"/>
      <c r="F6" s="1319" t="s">
        <v>222</v>
      </c>
      <c r="G6" s="1319"/>
      <c r="H6" s="1319" t="s">
        <v>221</v>
      </c>
      <c r="I6" s="1319"/>
      <c r="J6" s="1319" t="s">
        <v>220</v>
      </c>
      <c r="K6" s="1319"/>
      <c r="L6" s="1319" t="s">
        <v>426</v>
      </c>
      <c r="M6" s="1319"/>
      <c r="N6" s="1319" t="s">
        <v>7</v>
      </c>
      <c r="O6" s="1319"/>
      <c r="P6" s="1416" t="s">
        <v>913</v>
      </c>
    </row>
    <row r="7" spans="1:22" s="125" customFormat="1" ht="13.5" customHeight="1" thickBot="1" x14ac:dyDescent="0.25">
      <c r="A7" s="1414"/>
      <c r="B7" s="1089" t="s">
        <v>1506</v>
      </c>
      <c r="C7" s="1089"/>
      <c r="D7" s="1089" t="s">
        <v>567</v>
      </c>
      <c r="E7" s="1089"/>
      <c r="F7" s="1089" t="s">
        <v>790</v>
      </c>
      <c r="G7" s="1089"/>
      <c r="H7" s="1089" t="s">
        <v>791</v>
      </c>
      <c r="I7" s="1089"/>
      <c r="J7" s="1089" t="s">
        <v>219</v>
      </c>
      <c r="K7" s="1089"/>
      <c r="L7" s="1089" t="s">
        <v>229</v>
      </c>
      <c r="M7" s="1089"/>
      <c r="N7" s="1089" t="s">
        <v>8</v>
      </c>
      <c r="O7" s="1089"/>
      <c r="P7" s="1417"/>
    </row>
    <row r="8" spans="1:22" s="125" customFormat="1" ht="13.5" thickBot="1" x14ac:dyDescent="0.25">
      <c r="A8" s="1414"/>
      <c r="B8" s="400" t="s">
        <v>9</v>
      </c>
      <c r="C8" s="400" t="s">
        <v>464</v>
      </c>
      <c r="D8" s="400" t="s">
        <v>9</v>
      </c>
      <c r="E8" s="400" t="s">
        <v>464</v>
      </c>
      <c r="F8" s="400" t="s">
        <v>9</v>
      </c>
      <c r="G8" s="400" t="s">
        <v>464</v>
      </c>
      <c r="H8" s="400" t="s">
        <v>9</v>
      </c>
      <c r="I8" s="400" t="s">
        <v>464</v>
      </c>
      <c r="J8" s="400" t="s">
        <v>9</v>
      </c>
      <c r="K8" s="400" t="s">
        <v>464</v>
      </c>
      <c r="L8" s="400" t="s">
        <v>9</v>
      </c>
      <c r="M8" s="400" t="s">
        <v>464</v>
      </c>
      <c r="N8" s="400" t="s">
        <v>9</v>
      </c>
      <c r="O8" s="400" t="s">
        <v>464</v>
      </c>
      <c r="P8" s="1417"/>
    </row>
    <row r="9" spans="1:22" s="125" customFormat="1" ht="12" customHeight="1" x14ac:dyDescent="0.2">
      <c r="A9" s="1415"/>
      <c r="B9" s="405" t="s">
        <v>465</v>
      </c>
      <c r="C9" s="405" t="s">
        <v>466</v>
      </c>
      <c r="D9" s="405" t="s">
        <v>465</v>
      </c>
      <c r="E9" s="405" t="s">
        <v>466</v>
      </c>
      <c r="F9" s="405" t="s">
        <v>465</v>
      </c>
      <c r="G9" s="405" t="s">
        <v>466</v>
      </c>
      <c r="H9" s="405" t="s">
        <v>465</v>
      </c>
      <c r="I9" s="405" t="s">
        <v>466</v>
      </c>
      <c r="J9" s="405" t="s">
        <v>465</v>
      </c>
      <c r="K9" s="405" t="s">
        <v>466</v>
      </c>
      <c r="L9" s="405" t="s">
        <v>465</v>
      </c>
      <c r="M9" s="405" t="s">
        <v>466</v>
      </c>
      <c r="N9" s="405" t="s">
        <v>465</v>
      </c>
      <c r="O9" s="405" t="s">
        <v>466</v>
      </c>
      <c r="P9" s="1418"/>
    </row>
    <row r="10" spans="1:22" ht="18" customHeight="1" x14ac:dyDescent="0.2">
      <c r="A10" s="609" t="s">
        <v>1170</v>
      </c>
      <c r="B10" s="204">
        <v>0</v>
      </c>
      <c r="C10" s="204">
        <v>0</v>
      </c>
      <c r="D10" s="204">
        <v>0</v>
      </c>
      <c r="E10" s="204">
        <v>0</v>
      </c>
      <c r="F10" s="204">
        <v>0</v>
      </c>
      <c r="G10" s="204">
        <v>1</v>
      </c>
      <c r="H10" s="204"/>
      <c r="I10" s="204"/>
      <c r="J10" s="204"/>
      <c r="K10" s="204"/>
      <c r="L10" s="204">
        <v>0</v>
      </c>
      <c r="M10" s="204">
        <v>0</v>
      </c>
      <c r="N10" s="205">
        <f t="shared" ref="N10:N31" si="0">SUM(B10+D10+F10+H10+J10+L10)</f>
        <v>0</v>
      </c>
      <c r="O10" s="205">
        <f t="shared" ref="O10:O31" si="1">SUM(C10+E10+G10+I10+K10+M10)</f>
        <v>1</v>
      </c>
      <c r="P10" s="606" t="s">
        <v>1169</v>
      </c>
    </row>
    <row r="11" spans="1:22" ht="18" customHeight="1" x14ac:dyDescent="0.2">
      <c r="A11" s="610" t="s">
        <v>988</v>
      </c>
      <c r="B11" s="202">
        <v>1</v>
      </c>
      <c r="C11" s="202">
        <v>3</v>
      </c>
      <c r="D11" s="202">
        <v>0</v>
      </c>
      <c r="E11" s="202">
        <v>2</v>
      </c>
      <c r="F11" s="202">
        <v>12</v>
      </c>
      <c r="G11" s="202">
        <v>2</v>
      </c>
      <c r="H11" s="202"/>
      <c r="I11" s="202"/>
      <c r="J11" s="202"/>
      <c r="K11" s="202"/>
      <c r="L11" s="202">
        <v>0</v>
      </c>
      <c r="M11" s="202">
        <v>0</v>
      </c>
      <c r="N11" s="203">
        <f t="shared" si="0"/>
        <v>13</v>
      </c>
      <c r="O11" s="203">
        <f t="shared" si="1"/>
        <v>7</v>
      </c>
      <c r="P11" s="607" t="s">
        <v>997</v>
      </c>
      <c r="T11" s="42" t="s">
        <v>988</v>
      </c>
      <c r="U11" s="42">
        <v>3</v>
      </c>
      <c r="V11" s="42">
        <v>9</v>
      </c>
    </row>
    <row r="12" spans="1:22" ht="18" customHeight="1" x14ac:dyDescent="0.2">
      <c r="A12" s="611" t="s">
        <v>1171</v>
      </c>
      <c r="B12" s="206">
        <v>0</v>
      </c>
      <c r="C12" s="206">
        <v>1</v>
      </c>
      <c r="D12" s="206">
        <v>0</v>
      </c>
      <c r="E12" s="206">
        <v>1</v>
      </c>
      <c r="F12" s="206">
        <v>1</v>
      </c>
      <c r="G12" s="206">
        <v>5</v>
      </c>
      <c r="H12" s="206"/>
      <c r="I12" s="206"/>
      <c r="J12" s="206"/>
      <c r="K12" s="206"/>
      <c r="L12" s="206">
        <v>0</v>
      </c>
      <c r="M12" s="206">
        <v>0</v>
      </c>
      <c r="N12" s="207">
        <f t="shared" si="0"/>
        <v>1</v>
      </c>
      <c r="O12" s="207">
        <f t="shared" si="1"/>
        <v>7</v>
      </c>
      <c r="P12" s="608" t="s">
        <v>1457</v>
      </c>
      <c r="T12" s="42" t="s">
        <v>1171</v>
      </c>
      <c r="U12" s="42">
        <v>0</v>
      </c>
      <c r="V12" s="42">
        <v>4</v>
      </c>
    </row>
    <row r="13" spans="1:22" ht="18" customHeight="1" x14ac:dyDescent="0.2">
      <c r="A13" s="610" t="s">
        <v>622</v>
      </c>
      <c r="B13" s="202">
        <v>0</v>
      </c>
      <c r="C13" s="202">
        <v>0</v>
      </c>
      <c r="D13" s="202">
        <v>0</v>
      </c>
      <c r="E13" s="202">
        <v>0</v>
      </c>
      <c r="F13" s="202">
        <v>6</v>
      </c>
      <c r="G13" s="202">
        <v>2</v>
      </c>
      <c r="H13" s="202"/>
      <c r="I13" s="202"/>
      <c r="J13" s="202"/>
      <c r="K13" s="202"/>
      <c r="L13" s="202">
        <v>0</v>
      </c>
      <c r="M13" s="202">
        <v>0</v>
      </c>
      <c r="N13" s="203">
        <f t="shared" si="0"/>
        <v>6</v>
      </c>
      <c r="O13" s="203">
        <f t="shared" si="1"/>
        <v>2</v>
      </c>
      <c r="P13" s="607" t="s">
        <v>1458</v>
      </c>
      <c r="T13" s="42" t="s">
        <v>622</v>
      </c>
      <c r="U13" s="42">
        <v>2</v>
      </c>
      <c r="V13" s="42">
        <v>2</v>
      </c>
    </row>
    <row r="14" spans="1:22" ht="18" customHeight="1" x14ac:dyDescent="0.2">
      <c r="A14" s="611" t="s">
        <v>1091</v>
      </c>
      <c r="B14" s="206">
        <v>1</v>
      </c>
      <c r="C14" s="206">
        <v>0</v>
      </c>
      <c r="D14" s="206">
        <v>0</v>
      </c>
      <c r="E14" s="206">
        <v>0</v>
      </c>
      <c r="F14" s="206">
        <v>0</v>
      </c>
      <c r="G14" s="206">
        <v>0</v>
      </c>
      <c r="H14" s="206">
        <v>0</v>
      </c>
      <c r="I14" s="206">
        <v>0</v>
      </c>
      <c r="J14" s="206">
        <v>0</v>
      </c>
      <c r="K14" s="206">
        <v>0</v>
      </c>
      <c r="L14" s="206">
        <v>0</v>
      </c>
      <c r="M14" s="206">
        <v>0</v>
      </c>
      <c r="N14" s="207">
        <f t="shared" si="0"/>
        <v>1</v>
      </c>
      <c r="O14" s="207">
        <f t="shared" si="1"/>
        <v>0</v>
      </c>
      <c r="P14" s="608" t="s">
        <v>1483</v>
      </c>
      <c r="T14" s="42" t="s">
        <v>1091</v>
      </c>
      <c r="U14" s="42">
        <v>0</v>
      </c>
      <c r="V14" s="42">
        <v>1</v>
      </c>
    </row>
    <row r="15" spans="1:22" ht="23.25" customHeight="1" x14ac:dyDescent="0.2">
      <c r="A15" s="610" t="s">
        <v>989</v>
      </c>
      <c r="B15" s="202">
        <v>0</v>
      </c>
      <c r="C15" s="202">
        <v>3</v>
      </c>
      <c r="D15" s="202">
        <v>0</v>
      </c>
      <c r="E15" s="202">
        <v>2</v>
      </c>
      <c r="F15" s="202">
        <v>9</v>
      </c>
      <c r="G15" s="202">
        <v>25</v>
      </c>
      <c r="H15" s="202"/>
      <c r="I15" s="202"/>
      <c r="J15" s="202"/>
      <c r="K15" s="202"/>
      <c r="L15" s="202">
        <v>0</v>
      </c>
      <c r="M15" s="202">
        <v>0</v>
      </c>
      <c r="N15" s="203">
        <f t="shared" si="0"/>
        <v>9</v>
      </c>
      <c r="O15" s="203">
        <f t="shared" si="1"/>
        <v>30</v>
      </c>
      <c r="P15" s="607" t="s">
        <v>1460</v>
      </c>
      <c r="T15" s="42" t="s">
        <v>989</v>
      </c>
      <c r="U15" s="42">
        <v>4</v>
      </c>
      <c r="V15" s="42">
        <v>7</v>
      </c>
    </row>
    <row r="16" spans="1:22" ht="18" customHeight="1" x14ac:dyDescent="0.2">
      <c r="A16" s="611" t="s">
        <v>990</v>
      </c>
      <c r="B16" s="206">
        <v>0</v>
      </c>
      <c r="C16" s="206">
        <v>0</v>
      </c>
      <c r="D16" s="206">
        <v>0</v>
      </c>
      <c r="E16" s="206">
        <v>0</v>
      </c>
      <c r="F16" s="206">
        <v>0</v>
      </c>
      <c r="G16" s="206">
        <v>1</v>
      </c>
      <c r="H16" s="206"/>
      <c r="I16" s="206"/>
      <c r="J16" s="206"/>
      <c r="K16" s="206"/>
      <c r="L16" s="206">
        <v>0</v>
      </c>
      <c r="M16" s="206">
        <v>0</v>
      </c>
      <c r="N16" s="207">
        <f t="shared" si="0"/>
        <v>0</v>
      </c>
      <c r="O16" s="207">
        <f t="shared" si="1"/>
        <v>1</v>
      </c>
      <c r="P16" s="608" t="s">
        <v>1484</v>
      </c>
      <c r="T16" s="42" t="s">
        <v>990</v>
      </c>
      <c r="U16" s="42">
        <v>0</v>
      </c>
      <c r="V16" s="42">
        <v>1</v>
      </c>
    </row>
    <row r="17" spans="1:22" ht="18" customHeight="1" x14ac:dyDescent="0.2">
      <c r="A17" s="610" t="s">
        <v>991</v>
      </c>
      <c r="B17" s="202">
        <v>0</v>
      </c>
      <c r="C17" s="202">
        <v>1</v>
      </c>
      <c r="D17" s="202">
        <v>0</v>
      </c>
      <c r="E17" s="202">
        <v>1</v>
      </c>
      <c r="F17" s="202">
        <v>0</v>
      </c>
      <c r="G17" s="202">
        <v>0</v>
      </c>
      <c r="H17" s="202"/>
      <c r="I17" s="202"/>
      <c r="J17" s="202"/>
      <c r="K17" s="202"/>
      <c r="L17" s="202">
        <v>0</v>
      </c>
      <c r="M17" s="202">
        <v>0</v>
      </c>
      <c r="N17" s="203">
        <f t="shared" si="0"/>
        <v>0</v>
      </c>
      <c r="O17" s="203">
        <f t="shared" si="1"/>
        <v>2</v>
      </c>
      <c r="P17" s="607" t="s">
        <v>1462</v>
      </c>
      <c r="T17" s="42" t="s">
        <v>991</v>
      </c>
      <c r="U17" s="42">
        <v>1</v>
      </c>
      <c r="V17" s="42">
        <v>2</v>
      </c>
    </row>
    <row r="18" spans="1:22" ht="18" customHeight="1" x14ac:dyDescent="0.2">
      <c r="A18" s="611" t="s">
        <v>1177</v>
      </c>
      <c r="B18" s="206">
        <v>0</v>
      </c>
      <c r="C18" s="206">
        <v>0</v>
      </c>
      <c r="D18" s="206">
        <v>0</v>
      </c>
      <c r="E18" s="206">
        <v>0</v>
      </c>
      <c r="F18" s="206">
        <v>1</v>
      </c>
      <c r="G18" s="206">
        <v>0</v>
      </c>
      <c r="H18" s="206">
        <v>0</v>
      </c>
      <c r="I18" s="206">
        <v>0</v>
      </c>
      <c r="J18" s="206">
        <v>0</v>
      </c>
      <c r="K18" s="206">
        <v>0</v>
      </c>
      <c r="L18" s="206">
        <v>0</v>
      </c>
      <c r="M18" s="206">
        <v>0</v>
      </c>
      <c r="N18" s="207">
        <f t="shared" si="0"/>
        <v>1</v>
      </c>
      <c r="O18" s="207">
        <f t="shared" si="1"/>
        <v>0</v>
      </c>
      <c r="P18" s="608" t="s">
        <v>1503</v>
      </c>
      <c r="T18" s="42" t="s">
        <v>999</v>
      </c>
      <c r="U18" s="42">
        <v>41</v>
      </c>
      <c r="V18" s="42">
        <v>11</v>
      </c>
    </row>
    <row r="19" spans="1:22" ht="18" customHeight="1" x14ac:dyDescent="0.2">
      <c r="A19" s="610" t="s">
        <v>1173</v>
      </c>
      <c r="B19" s="202">
        <v>0</v>
      </c>
      <c r="C19" s="202">
        <v>0</v>
      </c>
      <c r="D19" s="202">
        <v>0</v>
      </c>
      <c r="E19" s="202">
        <v>0</v>
      </c>
      <c r="F19" s="202">
        <v>2</v>
      </c>
      <c r="G19" s="202">
        <v>0</v>
      </c>
      <c r="H19" s="202">
        <v>0</v>
      </c>
      <c r="I19" s="202">
        <v>0</v>
      </c>
      <c r="J19" s="202">
        <v>0</v>
      </c>
      <c r="K19" s="202">
        <v>0</v>
      </c>
      <c r="L19" s="202">
        <v>0</v>
      </c>
      <c r="M19" s="202">
        <v>0</v>
      </c>
      <c r="N19" s="203">
        <f t="shared" si="0"/>
        <v>2</v>
      </c>
      <c r="O19" s="203">
        <f t="shared" si="1"/>
        <v>0</v>
      </c>
      <c r="P19" s="607" t="s">
        <v>1464</v>
      </c>
      <c r="T19" s="42" t="s">
        <v>1172</v>
      </c>
      <c r="U19" s="42">
        <v>0</v>
      </c>
      <c r="V19" s="42">
        <v>1</v>
      </c>
    </row>
    <row r="20" spans="1:22" ht="18" customHeight="1" x14ac:dyDescent="0.2">
      <c r="A20" s="611" t="s">
        <v>1174</v>
      </c>
      <c r="B20" s="206">
        <v>0</v>
      </c>
      <c r="C20" s="206">
        <v>0</v>
      </c>
      <c r="D20" s="206">
        <v>0</v>
      </c>
      <c r="E20" s="206">
        <v>0</v>
      </c>
      <c r="F20" s="206">
        <v>3</v>
      </c>
      <c r="G20" s="206">
        <v>0</v>
      </c>
      <c r="H20" s="206">
        <v>0</v>
      </c>
      <c r="I20" s="206">
        <v>0</v>
      </c>
      <c r="J20" s="206">
        <v>0</v>
      </c>
      <c r="K20" s="206">
        <v>0</v>
      </c>
      <c r="L20" s="206">
        <v>0</v>
      </c>
      <c r="M20" s="206">
        <v>0</v>
      </c>
      <c r="N20" s="207">
        <f t="shared" si="0"/>
        <v>3</v>
      </c>
      <c r="O20" s="207">
        <f t="shared" si="1"/>
        <v>0</v>
      </c>
      <c r="P20" s="608" t="s">
        <v>1465</v>
      </c>
    </row>
    <row r="21" spans="1:22" ht="23.25" customHeight="1" x14ac:dyDescent="0.2">
      <c r="A21" s="610" t="s">
        <v>992</v>
      </c>
      <c r="B21" s="202">
        <v>1</v>
      </c>
      <c r="C21" s="202">
        <v>0</v>
      </c>
      <c r="D21" s="202">
        <v>0</v>
      </c>
      <c r="E21" s="202">
        <v>2</v>
      </c>
      <c r="F21" s="202">
        <v>15</v>
      </c>
      <c r="G21" s="202">
        <v>3</v>
      </c>
      <c r="H21" s="202"/>
      <c r="I21" s="202"/>
      <c r="J21" s="202"/>
      <c r="K21" s="202"/>
      <c r="L21" s="202">
        <v>0</v>
      </c>
      <c r="M21" s="202">
        <v>0</v>
      </c>
      <c r="N21" s="203">
        <f t="shared" si="0"/>
        <v>16</v>
      </c>
      <c r="O21" s="203">
        <f t="shared" si="1"/>
        <v>5</v>
      </c>
      <c r="P21" s="607" t="s">
        <v>1466</v>
      </c>
    </row>
    <row r="22" spans="1:22" ht="18" customHeight="1" x14ac:dyDescent="0.2">
      <c r="A22" s="611" t="s">
        <v>595</v>
      </c>
      <c r="B22" s="206">
        <v>0</v>
      </c>
      <c r="C22" s="206">
        <v>0</v>
      </c>
      <c r="D22" s="206">
        <v>0</v>
      </c>
      <c r="E22" s="206">
        <v>0</v>
      </c>
      <c r="F22" s="206">
        <v>0</v>
      </c>
      <c r="G22" s="206">
        <v>1</v>
      </c>
      <c r="H22" s="206"/>
      <c r="I22" s="206"/>
      <c r="J22" s="206"/>
      <c r="K22" s="206"/>
      <c r="L22" s="206">
        <v>0</v>
      </c>
      <c r="M22" s="206">
        <v>0</v>
      </c>
      <c r="N22" s="207">
        <f t="shared" si="0"/>
        <v>0</v>
      </c>
      <c r="O22" s="207">
        <f t="shared" si="1"/>
        <v>1</v>
      </c>
      <c r="P22" s="608" t="s">
        <v>1478</v>
      </c>
    </row>
    <row r="23" spans="1:22" ht="18" customHeight="1" x14ac:dyDescent="0.2">
      <c r="A23" s="610" t="s">
        <v>1175</v>
      </c>
      <c r="B23" s="202">
        <v>0</v>
      </c>
      <c r="C23" s="202">
        <v>0</v>
      </c>
      <c r="D23" s="202">
        <v>0</v>
      </c>
      <c r="E23" s="202">
        <v>3</v>
      </c>
      <c r="F23" s="202">
        <v>0</v>
      </c>
      <c r="G23" s="202">
        <v>0</v>
      </c>
      <c r="H23" s="202">
        <v>0</v>
      </c>
      <c r="I23" s="202">
        <v>0</v>
      </c>
      <c r="J23" s="202">
        <v>0</v>
      </c>
      <c r="K23" s="202">
        <v>0</v>
      </c>
      <c r="L23" s="202">
        <v>0</v>
      </c>
      <c r="M23" s="202">
        <v>0</v>
      </c>
      <c r="N23" s="203">
        <f t="shared" si="0"/>
        <v>0</v>
      </c>
      <c r="O23" s="203">
        <f t="shared" si="1"/>
        <v>3</v>
      </c>
      <c r="P23" s="607" t="s">
        <v>1467</v>
      </c>
    </row>
    <row r="24" spans="1:22" ht="18" customHeight="1" x14ac:dyDescent="0.2">
      <c r="A24" s="611" t="s">
        <v>993</v>
      </c>
      <c r="B24" s="206">
        <v>0</v>
      </c>
      <c r="C24" s="206">
        <v>3</v>
      </c>
      <c r="D24" s="206">
        <v>0</v>
      </c>
      <c r="E24" s="206">
        <v>3</v>
      </c>
      <c r="F24" s="206">
        <v>1</v>
      </c>
      <c r="G24" s="206">
        <v>4</v>
      </c>
      <c r="H24" s="206"/>
      <c r="I24" s="206"/>
      <c r="J24" s="206"/>
      <c r="K24" s="206"/>
      <c r="L24" s="206">
        <v>0</v>
      </c>
      <c r="M24" s="206">
        <v>0</v>
      </c>
      <c r="N24" s="207">
        <f t="shared" si="0"/>
        <v>1</v>
      </c>
      <c r="O24" s="207">
        <f t="shared" si="1"/>
        <v>10</v>
      </c>
      <c r="P24" s="608" t="s">
        <v>1468</v>
      </c>
      <c r="T24" s="42" t="s">
        <v>1174</v>
      </c>
      <c r="U24" s="42">
        <v>0</v>
      </c>
      <c r="V24" s="42">
        <v>1</v>
      </c>
    </row>
    <row r="25" spans="1:22" ht="23.25" customHeight="1" x14ac:dyDescent="0.2">
      <c r="A25" s="610" t="s">
        <v>994</v>
      </c>
      <c r="B25" s="202">
        <v>1</v>
      </c>
      <c r="C25" s="202">
        <v>0</v>
      </c>
      <c r="D25" s="202">
        <v>1</v>
      </c>
      <c r="E25" s="202">
        <v>1</v>
      </c>
      <c r="F25" s="202">
        <v>9</v>
      </c>
      <c r="G25" s="202">
        <v>9</v>
      </c>
      <c r="H25" s="202"/>
      <c r="I25" s="202"/>
      <c r="J25" s="202"/>
      <c r="K25" s="202"/>
      <c r="L25" s="202">
        <v>0</v>
      </c>
      <c r="M25" s="202">
        <v>0</v>
      </c>
      <c r="N25" s="203">
        <f t="shared" si="0"/>
        <v>11</v>
      </c>
      <c r="O25" s="203">
        <f t="shared" si="1"/>
        <v>10</v>
      </c>
      <c r="P25" s="607" t="s">
        <v>1470</v>
      </c>
      <c r="T25" s="42" t="s">
        <v>992</v>
      </c>
      <c r="U25" s="42">
        <v>11</v>
      </c>
      <c r="V25" s="42">
        <v>5</v>
      </c>
    </row>
    <row r="26" spans="1:22" ht="18" customHeight="1" x14ac:dyDescent="0.2">
      <c r="A26" s="611" t="s">
        <v>129</v>
      </c>
      <c r="B26" s="206">
        <v>0</v>
      </c>
      <c r="C26" s="206">
        <v>1</v>
      </c>
      <c r="D26" s="206">
        <v>4</v>
      </c>
      <c r="E26" s="206">
        <v>1</v>
      </c>
      <c r="F26" s="206">
        <v>5</v>
      </c>
      <c r="G26" s="206">
        <v>2</v>
      </c>
      <c r="H26" s="206"/>
      <c r="I26" s="206"/>
      <c r="J26" s="206"/>
      <c r="K26" s="206"/>
      <c r="L26" s="206">
        <v>0</v>
      </c>
      <c r="M26" s="206">
        <v>0</v>
      </c>
      <c r="N26" s="207">
        <f t="shared" si="0"/>
        <v>9</v>
      </c>
      <c r="O26" s="207">
        <f t="shared" si="1"/>
        <v>4</v>
      </c>
      <c r="P26" s="608" t="s">
        <v>1485</v>
      </c>
      <c r="T26" s="42" t="s">
        <v>1175</v>
      </c>
      <c r="U26" s="42">
        <v>1</v>
      </c>
      <c r="V26" s="42">
        <v>1</v>
      </c>
    </row>
    <row r="27" spans="1:22" ht="18" customHeight="1" x14ac:dyDescent="0.2">
      <c r="A27" s="610" t="s">
        <v>995</v>
      </c>
      <c r="B27" s="202">
        <v>0</v>
      </c>
      <c r="C27" s="202">
        <v>0</v>
      </c>
      <c r="D27" s="202">
        <v>0</v>
      </c>
      <c r="E27" s="202">
        <v>0</v>
      </c>
      <c r="F27" s="202">
        <v>7</v>
      </c>
      <c r="G27" s="202">
        <v>1</v>
      </c>
      <c r="H27" s="202"/>
      <c r="I27" s="202"/>
      <c r="J27" s="202"/>
      <c r="K27" s="202"/>
      <c r="L27" s="202">
        <v>0</v>
      </c>
      <c r="M27" s="202">
        <v>0</v>
      </c>
      <c r="N27" s="203">
        <f t="shared" ref="N27" si="2">SUM(B27+D27+F27+H27+J27+L27)</f>
        <v>7</v>
      </c>
      <c r="O27" s="203">
        <f t="shared" ref="O27" si="3">SUM(C27+E27+G27+I27+K27+M27)</f>
        <v>1</v>
      </c>
      <c r="P27" s="607" t="s">
        <v>1308</v>
      </c>
    </row>
    <row r="28" spans="1:22" ht="18" customHeight="1" x14ac:dyDescent="0.2">
      <c r="A28" s="611" t="s">
        <v>69</v>
      </c>
      <c r="B28" s="206">
        <v>1</v>
      </c>
      <c r="C28" s="206">
        <v>0</v>
      </c>
      <c r="D28" s="206">
        <v>0</v>
      </c>
      <c r="E28" s="206">
        <v>1</v>
      </c>
      <c r="F28" s="206">
        <v>134</v>
      </c>
      <c r="G28" s="206">
        <v>35</v>
      </c>
      <c r="H28" s="206"/>
      <c r="I28" s="206"/>
      <c r="J28" s="206"/>
      <c r="K28" s="206"/>
      <c r="L28" s="206">
        <v>0</v>
      </c>
      <c r="M28" s="206">
        <v>0</v>
      </c>
      <c r="N28" s="207">
        <f t="shared" si="0"/>
        <v>135</v>
      </c>
      <c r="O28" s="207">
        <f t="shared" si="1"/>
        <v>36</v>
      </c>
      <c r="P28" s="608" t="s">
        <v>70</v>
      </c>
    </row>
    <row r="29" spans="1:22" ht="18" customHeight="1" x14ac:dyDescent="0.2">
      <c r="A29" s="610" t="s">
        <v>1456</v>
      </c>
      <c r="B29" s="202">
        <v>0</v>
      </c>
      <c r="C29" s="202"/>
      <c r="D29" s="202">
        <v>3</v>
      </c>
      <c r="E29" s="202">
        <v>0</v>
      </c>
      <c r="F29" s="202">
        <v>99</v>
      </c>
      <c r="G29" s="202">
        <v>29</v>
      </c>
      <c r="H29" s="202"/>
      <c r="I29" s="202"/>
      <c r="J29" s="202"/>
      <c r="K29" s="202"/>
      <c r="L29" s="202">
        <v>2</v>
      </c>
      <c r="M29" s="202">
        <v>0</v>
      </c>
      <c r="N29" s="203">
        <f t="shared" si="0"/>
        <v>104</v>
      </c>
      <c r="O29" s="203">
        <f t="shared" si="1"/>
        <v>29</v>
      </c>
      <c r="P29" s="607" t="s">
        <v>1474</v>
      </c>
      <c r="T29" s="42" t="s">
        <v>993</v>
      </c>
      <c r="U29" s="42">
        <v>2</v>
      </c>
      <c r="V29" s="42">
        <v>6</v>
      </c>
    </row>
    <row r="30" spans="1:22" ht="18" customHeight="1" x14ac:dyDescent="0.2">
      <c r="A30" s="611" t="s">
        <v>996</v>
      </c>
      <c r="B30" s="206">
        <v>0</v>
      </c>
      <c r="C30" s="206">
        <v>0</v>
      </c>
      <c r="D30" s="206">
        <v>0</v>
      </c>
      <c r="E30" s="206">
        <v>0</v>
      </c>
      <c r="F30" s="206">
        <v>0</v>
      </c>
      <c r="G30" s="206">
        <v>0</v>
      </c>
      <c r="H30" s="206"/>
      <c r="I30" s="206"/>
      <c r="J30" s="206"/>
      <c r="K30" s="206"/>
      <c r="L30" s="206">
        <v>25</v>
      </c>
      <c r="M30" s="206">
        <v>4</v>
      </c>
      <c r="N30" s="207">
        <f t="shared" ref="N30" si="4">SUM(B30+D30+F30+H30+J30+L30)</f>
        <v>25</v>
      </c>
      <c r="O30" s="207">
        <f t="shared" ref="O30" si="5">SUM(C30+E30+G30+I30+K30+M30)</f>
        <v>4</v>
      </c>
      <c r="P30" s="608" t="s">
        <v>998</v>
      </c>
    </row>
    <row r="31" spans="1:22" ht="18" customHeight="1" x14ac:dyDescent="0.2">
      <c r="A31" s="610" t="s">
        <v>426</v>
      </c>
      <c r="B31" s="202">
        <v>1</v>
      </c>
      <c r="C31" s="202">
        <v>2</v>
      </c>
      <c r="D31" s="202">
        <v>0</v>
      </c>
      <c r="E31" s="202">
        <v>0</v>
      </c>
      <c r="F31" s="202">
        <v>0</v>
      </c>
      <c r="G31" s="202">
        <v>0</v>
      </c>
      <c r="H31" s="202"/>
      <c r="I31" s="202"/>
      <c r="J31" s="202"/>
      <c r="K31" s="202"/>
      <c r="L31" s="202">
        <v>0</v>
      </c>
      <c r="M31" s="202">
        <v>0</v>
      </c>
      <c r="N31" s="203">
        <f t="shared" si="0"/>
        <v>1</v>
      </c>
      <c r="O31" s="203">
        <f t="shared" si="1"/>
        <v>2</v>
      </c>
      <c r="P31" s="607" t="s">
        <v>229</v>
      </c>
      <c r="T31" s="42" t="s">
        <v>994</v>
      </c>
      <c r="U31" s="42">
        <v>8</v>
      </c>
      <c r="V31" s="42">
        <v>5</v>
      </c>
    </row>
    <row r="32" spans="1:22" ht="25.5" customHeight="1" x14ac:dyDescent="0.2">
      <c r="A32" s="824" t="s">
        <v>7</v>
      </c>
      <c r="B32" s="653">
        <f t="shared" ref="B32:O32" si="6">SUM(B10:B31)</f>
        <v>6</v>
      </c>
      <c r="C32" s="653">
        <f t="shared" si="6"/>
        <v>14</v>
      </c>
      <c r="D32" s="653">
        <f t="shared" si="6"/>
        <v>8</v>
      </c>
      <c r="E32" s="653">
        <f t="shared" si="6"/>
        <v>17</v>
      </c>
      <c r="F32" s="653">
        <f t="shared" si="6"/>
        <v>304</v>
      </c>
      <c r="G32" s="653">
        <f t="shared" si="6"/>
        <v>120</v>
      </c>
      <c r="H32" s="653">
        <f t="shared" si="6"/>
        <v>0</v>
      </c>
      <c r="I32" s="653">
        <f t="shared" si="6"/>
        <v>0</v>
      </c>
      <c r="J32" s="653">
        <f t="shared" si="6"/>
        <v>0</v>
      </c>
      <c r="K32" s="653">
        <f t="shared" si="6"/>
        <v>0</v>
      </c>
      <c r="L32" s="653">
        <f t="shared" si="6"/>
        <v>27</v>
      </c>
      <c r="M32" s="653">
        <f t="shared" si="6"/>
        <v>4</v>
      </c>
      <c r="N32" s="653">
        <f t="shared" si="6"/>
        <v>345</v>
      </c>
      <c r="O32" s="653">
        <f t="shared" si="6"/>
        <v>155</v>
      </c>
      <c r="P32" s="809" t="s">
        <v>8</v>
      </c>
      <c r="T32" s="42" t="s">
        <v>1176</v>
      </c>
      <c r="U32" s="42">
        <v>0</v>
      </c>
      <c r="V32" s="42">
        <v>1</v>
      </c>
    </row>
    <row r="33" spans="1:22" x14ac:dyDescent="0.2">
      <c r="T33" s="42" t="s">
        <v>995</v>
      </c>
      <c r="U33" s="42">
        <v>4</v>
      </c>
      <c r="V33" s="42">
        <v>4</v>
      </c>
    </row>
    <row r="34" spans="1:22" x14ac:dyDescent="0.2">
      <c r="T34" s="42" t="s">
        <v>69</v>
      </c>
      <c r="U34" s="42">
        <v>26</v>
      </c>
      <c r="V34" s="42">
        <v>8</v>
      </c>
    </row>
    <row r="35" spans="1:22" x14ac:dyDescent="0.2">
      <c r="T35" s="42" t="s">
        <v>996</v>
      </c>
      <c r="U35" s="42">
        <v>5</v>
      </c>
      <c r="V35" s="42">
        <v>0</v>
      </c>
    </row>
    <row r="36" spans="1:22" x14ac:dyDescent="0.2">
      <c r="A36" s="181" t="s">
        <v>959</v>
      </c>
    </row>
  </sheetData>
  <mergeCells count="20">
    <mergeCell ref="H7:I7"/>
    <mergeCell ref="J7:K7"/>
    <mergeCell ref="L7:M7"/>
    <mergeCell ref="N7:O7"/>
    <mergeCell ref="A1:P1"/>
    <mergeCell ref="A2:P2"/>
    <mergeCell ref="A3:P3"/>
    <mergeCell ref="A4:P4"/>
    <mergeCell ref="A6:A9"/>
    <mergeCell ref="B6:C6"/>
    <mergeCell ref="D6:E6"/>
    <mergeCell ref="F6:G6"/>
    <mergeCell ref="H6:I6"/>
    <mergeCell ref="J6:K6"/>
    <mergeCell ref="L6:M6"/>
    <mergeCell ref="N6:O6"/>
    <mergeCell ref="P6:P9"/>
    <mergeCell ref="B7:C7"/>
    <mergeCell ref="D7:E7"/>
    <mergeCell ref="F7:G7"/>
  </mergeCells>
  <printOptions horizontalCentered="1" verticalCentered="1"/>
  <pageMargins left="0" right="0" top="0" bottom="0" header="0" footer="0"/>
  <pageSetup paperSize="9" scale="87"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P47"/>
  <sheetViews>
    <sheetView showGridLines="0" rightToLeft="1" view="pageBreakPreview" zoomScaleNormal="100" zoomScaleSheetLayoutView="100" workbookViewId="0">
      <selection activeCell="A17" sqref="A17"/>
    </sheetView>
  </sheetViews>
  <sheetFormatPr defaultColWidth="9.140625" defaultRowHeight="15" x14ac:dyDescent="0.2"/>
  <cols>
    <col min="1" max="1" width="32.140625" style="181" customWidth="1"/>
    <col min="2" max="7" width="9.7109375" style="181" customWidth="1"/>
    <col min="8" max="8" width="7.42578125" style="181" hidden="1" customWidth="1"/>
    <col min="9" max="9" width="7.7109375" style="181" hidden="1" customWidth="1"/>
    <col min="10" max="10" width="7.42578125" style="42" hidden="1" customWidth="1"/>
    <col min="11" max="11" width="7.7109375" style="42" hidden="1" customWidth="1"/>
    <col min="12" max="13" width="9.7109375" style="42" customWidth="1"/>
    <col min="14" max="14" width="9.7109375" style="181" customWidth="1"/>
    <col min="15" max="15" width="9.7109375" style="42" customWidth="1"/>
    <col min="16" max="16" width="34.85546875" style="42" customWidth="1"/>
    <col min="17" max="16384" width="9.140625" style="42"/>
  </cols>
  <sheetData>
    <row r="1" spans="1:16" s="48" customFormat="1" ht="20.25" x14ac:dyDescent="0.2">
      <c r="A1" s="899" t="s">
        <v>767</v>
      </c>
      <c r="B1" s="899"/>
      <c r="C1" s="899"/>
      <c r="D1" s="899"/>
      <c r="E1" s="899"/>
      <c r="F1" s="899"/>
      <c r="G1" s="899"/>
      <c r="H1" s="899"/>
      <c r="I1" s="899"/>
      <c r="J1" s="899"/>
      <c r="K1" s="899"/>
      <c r="L1" s="899"/>
      <c r="M1" s="899"/>
      <c r="N1" s="899"/>
      <c r="O1" s="899"/>
      <c r="P1" s="899"/>
    </row>
    <row r="2" spans="1:16" s="49" customFormat="1" ht="20.25" x14ac:dyDescent="0.2">
      <c r="A2" s="902" t="s">
        <v>1334</v>
      </c>
      <c r="B2" s="902"/>
      <c r="C2" s="902"/>
      <c r="D2" s="902"/>
      <c r="E2" s="902"/>
      <c r="F2" s="902"/>
      <c r="G2" s="902"/>
      <c r="H2" s="902"/>
      <c r="I2" s="902"/>
      <c r="J2" s="902"/>
      <c r="K2" s="902"/>
      <c r="L2" s="902"/>
      <c r="M2" s="902"/>
      <c r="N2" s="902"/>
      <c r="O2" s="902"/>
      <c r="P2" s="902"/>
    </row>
    <row r="3" spans="1:16" ht="18" customHeight="1" x14ac:dyDescent="0.2">
      <c r="A3" s="1382" t="s">
        <v>1318</v>
      </c>
      <c r="B3" s="1382"/>
      <c r="C3" s="1382"/>
      <c r="D3" s="1382"/>
      <c r="E3" s="1382"/>
      <c r="F3" s="1382"/>
      <c r="G3" s="1382"/>
      <c r="H3" s="1382"/>
      <c r="I3" s="1382"/>
      <c r="J3" s="1382"/>
      <c r="K3" s="1382"/>
      <c r="L3" s="1382"/>
      <c r="M3" s="1382"/>
      <c r="N3" s="1382"/>
      <c r="O3" s="1382"/>
      <c r="P3" s="1382"/>
    </row>
    <row r="4" spans="1:16" ht="15.75" x14ac:dyDescent="0.2">
      <c r="A4" s="935" t="s">
        <v>1331</v>
      </c>
      <c r="B4" s="935"/>
      <c r="C4" s="935"/>
      <c r="D4" s="935"/>
      <c r="E4" s="935"/>
      <c r="F4" s="935"/>
      <c r="G4" s="935"/>
      <c r="H4" s="935"/>
      <c r="I4" s="935"/>
      <c r="J4" s="935"/>
      <c r="K4" s="935"/>
      <c r="L4" s="935"/>
      <c r="M4" s="935"/>
      <c r="N4" s="935"/>
      <c r="O4" s="935"/>
      <c r="P4" s="935"/>
    </row>
    <row r="5" spans="1:16" ht="20.100000000000001" customHeight="1" x14ac:dyDescent="0.2">
      <c r="A5" s="10" t="s">
        <v>525</v>
      </c>
      <c r="B5" s="10"/>
      <c r="C5" s="10"/>
      <c r="D5" s="10"/>
      <c r="E5" s="10"/>
      <c r="F5" s="10"/>
      <c r="G5" s="10"/>
      <c r="H5" s="10"/>
      <c r="I5" s="10"/>
      <c r="J5" s="72"/>
      <c r="K5" s="72"/>
      <c r="L5" s="72"/>
      <c r="M5" s="72"/>
      <c r="N5" s="72"/>
      <c r="O5" s="72"/>
      <c r="P5" s="73" t="s">
        <v>524</v>
      </c>
    </row>
    <row r="6" spans="1:16" s="125" customFormat="1" ht="13.5" customHeight="1" thickBot="1" x14ac:dyDescent="0.25">
      <c r="A6" s="1413" t="s">
        <v>1507</v>
      </c>
      <c r="B6" s="1319" t="s">
        <v>244</v>
      </c>
      <c r="C6" s="1319"/>
      <c r="D6" s="1319" t="s">
        <v>223</v>
      </c>
      <c r="E6" s="1319"/>
      <c r="F6" s="1319" t="s">
        <v>222</v>
      </c>
      <c r="G6" s="1319"/>
      <c r="H6" s="1319" t="s">
        <v>221</v>
      </c>
      <c r="I6" s="1319"/>
      <c r="J6" s="1319" t="s">
        <v>220</v>
      </c>
      <c r="K6" s="1319"/>
      <c r="L6" s="1319" t="s">
        <v>426</v>
      </c>
      <c r="M6" s="1319"/>
      <c r="N6" s="1319" t="s">
        <v>7</v>
      </c>
      <c r="O6" s="1319"/>
      <c r="P6" s="1022" t="s">
        <v>744</v>
      </c>
    </row>
    <row r="7" spans="1:16" s="125" customFormat="1" ht="13.5" customHeight="1" thickBot="1" x14ac:dyDescent="0.25">
      <c r="A7" s="1414"/>
      <c r="B7" s="1089" t="s">
        <v>1506</v>
      </c>
      <c r="C7" s="1089"/>
      <c r="D7" s="1089" t="s">
        <v>567</v>
      </c>
      <c r="E7" s="1089"/>
      <c r="F7" s="1089" t="s">
        <v>790</v>
      </c>
      <c r="G7" s="1089"/>
      <c r="H7" s="1089" t="s">
        <v>791</v>
      </c>
      <c r="I7" s="1089"/>
      <c r="J7" s="1089" t="s">
        <v>219</v>
      </c>
      <c r="K7" s="1089"/>
      <c r="L7" s="1089" t="s">
        <v>229</v>
      </c>
      <c r="M7" s="1089"/>
      <c r="N7" s="1089" t="s">
        <v>8</v>
      </c>
      <c r="O7" s="1089"/>
      <c r="P7" s="1023"/>
    </row>
    <row r="8" spans="1:16" s="125" customFormat="1" ht="13.5" thickBot="1" x14ac:dyDescent="0.25">
      <c r="A8" s="1414"/>
      <c r="B8" s="425" t="s">
        <v>9</v>
      </c>
      <c r="C8" s="425" t="s">
        <v>464</v>
      </c>
      <c r="D8" s="425" t="s">
        <v>9</v>
      </c>
      <c r="E8" s="425" t="s">
        <v>464</v>
      </c>
      <c r="F8" s="425" t="s">
        <v>9</v>
      </c>
      <c r="G8" s="425" t="s">
        <v>464</v>
      </c>
      <c r="H8" s="425" t="s">
        <v>9</v>
      </c>
      <c r="I8" s="425" t="s">
        <v>464</v>
      </c>
      <c r="J8" s="425" t="s">
        <v>9</v>
      </c>
      <c r="K8" s="425" t="s">
        <v>464</v>
      </c>
      <c r="L8" s="425" t="s">
        <v>9</v>
      </c>
      <c r="M8" s="425" t="s">
        <v>464</v>
      </c>
      <c r="N8" s="425" t="s">
        <v>9</v>
      </c>
      <c r="O8" s="425" t="s">
        <v>464</v>
      </c>
      <c r="P8" s="1023"/>
    </row>
    <row r="9" spans="1:16" s="125" customFormat="1" ht="12" customHeight="1" x14ac:dyDescent="0.2">
      <c r="A9" s="1419"/>
      <c r="B9" s="575" t="s">
        <v>465</v>
      </c>
      <c r="C9" s="575" t="s">
        <v>466</v>
      </c>
      <c r="D9" s="575" t="s">
        <v>465</v>
      </c>
      <c r="E9" s="575" t="s">
        <v>466</v>
      </c>
      <c r="F9" s="575" t="s">
        <v>465</v>
      </c>
      <c r="G9" s="575" t="s">
        <v>466</v>
      </c>
      <c r="H9" s="575" t="s">
        <v>465</v>
      </c>
      <c r="I9" s="575" t="s">
        <v>466</v>
      </c>
      <c r="J9" s="575" t="s">
        <v>465</v>
      </c>
      <c r="K9" s="575" t="s">
        <v>466</v>
      </c>
      <c r="L9" s="575" t="s">
        <v>465</v>
      </c>
      <c r="M9" s="575" t="s">
        <v>466</v>
      </c>
      <c r="N9" s="575" t="s">
        <v>465</v>
      </c>
      <c r="O9" s="575" t="s">
        <v>466</v>
      </c>
      <c r="P9" s="1023"/>
    </row>
    <row r="10" spans="1:16" ht="23.25" customHeight="1" thickBot="1" x14ac:dyDescent="0.25">
      <c r="A10" s="603" t="s">
        <v>988</v>
      </c>
      <c r="B10" s="449">
        <v>0</v>
      </c>
      <c r="C10" s="449">
        <v>0</v>
      </c>
      <c r="D10" s="449">
        <v>0</v>
      </c>
      <c r="E10" s="449">
        <v>0</v>
      </c>
      <c r="F10" s="449">
        <v>8</v>
      </c>
      <c r="G10" s="449">
        <v>1</v>
      </c>
      <c r="H10" s="449"/>
      <c r="I10" s="449"/>
      <c r="J10" s="449"/>
      <c r="K10" s="449"/>
      <c r="L10" s="449">
        <v>0</v>
      </c>
      <c r="M10" s="449">
        <v>0</v>
      </c>
      <c r="N10" s="450">
        <f t="shared" ref="N10:O11" si="0">SUM(B10+D10+F10+H10+J10+L10)</f>
        <v>8</v>
      </c>
      <c r="O10" s="450">
        <f t="shared" si="0"/>
        <v>1</v>
      </c>
      <c r="P10" s="468" t="s">
        <v>997</v>
      </c>
    </row>
    <row r="11" spans="1:16" ht="23.25" customHeight="1" thickTop="1" thickBot="1" x14ac:dyDescent="0.25">
      <c r="A11" s="604" t="s">
        <v>1171</v>
      </c>
      <c r="B11" s="189">
        <v>0</v>
      </c>
      <c r="C11" s="189">
        <v>0</v>
      </c>
      <c r="D11" s="189">
        <v>0</v>
      </c>
      <c r="E11" s="189">
        <v>0</v>
      </c>
      <c r="F11" s="189">
        <v>1</v>
      </c>
      <c r="G11" s="189">
        <v>3</v>
      </c>
      <c r="H11" s="189"/>
      <c r="I11" s="189"/>
      <c r="J11" s="189"/>
      <c r="K11" s="189"/>
      <c r="L11" s="189">
        <v>0</v>
      </c>
      <c r="M11" s="189">
        <v>0</v>
      </c>
      <c r="N11" s="232">
        <f t="shared" si="0"/>
        <v>1</v>
      </c>
      <c r="O11" s="232">
        <f t="shared" si="0"/>
        <v>3</v>
      </c>
      <c r="P11" s="469" t="s">
        <v>1457</v>
      </c>
    </row>
    <row r="12" spans="1:16" ht="23.25" customHeight="1" thickTop="1" thickBot="1" x14ac:dyDescent="0.25">
      <c r="A12" s="605" t="s">
        <v>622</v>
      </c>
      <c r="B12" s="188">
        <v>0</v>
      </c>
      <c r="C12" s="188">
        <v>0</v>
      </c>
      <c r="D12" s="188">
        <v>0</v>
      </c>
      <c r="E12" s="188">
        <v>0</v>
      </c>
      <c r="F12" s="188">
        <v>6</v>
      </c>
      <c r="G12" s="188">
        <v>1</v>
      </c>
      <c r="H12" s="188"/>
      <c r="I12" s="188"/>
      <c r="J12" s="188"/>
      <c r="K12" s="188"/>
      <c r="L12" s="188">
        <v>0</v>
      </c>
      <c r="M12" s="188">
        <v>0</v>
      </c>
      <c r="N12" s="190">
        <f t="shared" ref="N12:N26" si="1">SUM(B12+D12+F12+H12+J12+L12)</f>
        <v>6</v>
      </c>
      <c r="O12" s="190">
        <f t="shared" ref="O12:O23" si="2">SUM(C12+E12+G12+I12+K12+M12)</f>
        <v>1</v>
      </c>
      <c r="P12" s="470" t="s">
        <v>1458</v>
      </c>
    </row>
    <row r="13" spans="1:16" ht="23.25" customHeight="1" thickTop="1" thickBot="1" x14ac:dyDescent="0.25">
      <c r="A13" s="604" t="s">
        <v>989</v>
      </c>
      <c r="B13" s="189">
        <v>0</v>
      </c>
      <c r="C13" s="189">
        <v>0</v>
      </c>
      <c r="D13" s="189">
        <v>0</v>
      </c>
      <c r="E13" s="189">
        <v>0</v>
      </c>
      <c r="F13" s="189">
        <v>3</v>
      </c>
      <c r="G13" s="189">
        <v>5</v>
      </c>
      <c r="H13" s="189"/>
      <c r="I13" s="189"/>
      <c r="J13" s="189"/>
      <c r="K13" s="189"/>
      <c r="L13" s="189">
        <v>0</v>
      </c>
      <c r="M13" s="189">
        <v>0</v>
      </c>
      <c r="N13" s="232">
        <f t="shared" si="1"/>
        <v>3</v>
      </c>
      <c r="O13" s="232">
        <f t="shared" si="2"/>
        <v>5</v>
      </c>
      <c r="P13" s="469" t="s">
        <v>1460</v>
      </c>
    </row>
    <row r="14" spans="1:16" ht="23.25" customHeight="1" thickTop="1" thickBot="1" x14ac:dyDescent="0.25">
      <c r="A14" s="605" t="s">
        <v>990</v>
      </c>
      <c r="B14" s="188">
        <v>0</v>
      </c>
      <c r="C14" s="188">
        <v>0</v>
      </c>
      <c r="D14" s="188">
        <v>0</v>
      </c>
      <c r="E14" s="188">
        <v>0</v>
      </c>
      <c r="F14" s="188">
        <v>0</v>
      </c>
      <c r="G14" s="188">
        <v>1</v>
      </c>
      <c r="H14" s="188"/>
      <c r="I14" s="188"/>
      <c r="J14" s="188"/>
      <c r="K14" s="188"/>
      <c r="L14" s="188">
        <v>0</v>
      </c>
      <c r="M14" s="188">
        <v>0</v>
      </c>
      <c r="N14" s="190">
        <f t="shared" si="1"/>
        <v>0</v>
      </c>
      <c r="O14" s="190">
        <f t="shared" si="2"/>
        <v>1</v>
      </c>
      <c r="P14" s="470" t="s">
        <v>1484</v>
      </c>
    </row>
    <row r="15" spans="1:16" ht="23.25" customHeight="1" thickTop="1" thickBot="1" x14ac:dyDescent="0.25">
      <c r="A15" s="604" t="s">
        <v>991</v>
      </c>
      <c r="B15" s="189">
        <v>0</v>
      </c>
      <c r="C15" s="189">
        <v>1</v>
      </c>
      <c r="D15" s="189">
        <v>0</v>
      </c>
      <c r="E15" s="189">
        <v>0</v>
      </c>
      <c r="F15" s="189">
        <v>0</v>
      </c>
      <c r="G15" s="189">
        <v>0</v>
      </c>
      <c r="H15" s="189">
        <v>0</v>
      </c>
      <c r="I15" s="189">
        <v>0</v>
      </c>
      <c r="J15" s="189">
        <v>0</v>
      </c>
      <c r="K15" s="189">
        <v>0</v>
      </c>
      <c r="L15" s="189">
        <v>0</v>
      </c>
      <c r="M15" s="189">
        <v>0</v>
      </c>
      <c r="N15" s="232">
        <f t="shared" si="1"/>
        <v>0</v>
      </c>
      <c r="O15" s="232">
        <f t="shared" si="2"/>
        <v>1</v>
      </c>
      <c r="P15" s="469" t="s">
        <v>66</v>
      </c>
    </row>
    <row r="16" spans="1:16" ht="23.25" customHeight="1" thickTop="1" thickBot="1" x14ac:dyDescent="0.25">
      <c r="A16" s="605" t="s">
        <v>1174</v>
      </c>
      <c r="B16" s="188">
        <v>0</v>
      </c>
      <c r="C16" s="188">
        <v>0</v>
      </c>
      <c r="D16" s="188">
        <v>0</v>
      </c>
      <c r="E16" s="188">
        <v>0</v>
      </c>
      <c r="F16" s="188">
        <v>0</v>
      </c>
      <c r="G16" s="188">
        <v>1</v>
      </c>
      <c r="H16" s="188"/>
      <c r="I16" s="188"/>
      <c r="J16" s="188"/>
      <c r="K16" s="188"/>
      <c r="L16" s="188">
        <v>0</v>
      </c>
      <c r="M16" s="188">
        <v>0</v>
      </c>
      <c r="N16" s="190">
        <f t="shared" si="1"/>
        <v>0</v>
      </c>
      <c r="O16" s="190">
        <f t="shared" si="2"/>
        <v>1</v>
      </c>
      <c r="P16" s="470" t="s">
        <v>1465</v>
      </c>
    </row>
    <row r="17" spans="1:16" ht="23.25" customHeight="1" thickTop="1" thickBot="1" x14ac:dyDescent="0.25">
      <c r="A17" s="604" t="s">
        <v>992</v>
      </c>
      <c r="B17" s="189">
        <v>0</v>
      </c>
      <c r="C17" s="189">
        <v>0</v>
      </c>
      <c r="D17" s="189">
        <v>2</v>
      </c>
      <c r="E17" s="189">
        <v>1</v>
      </c>
      <c r="F17" s="189">
        <v>7</v>
      </c>
      <c r="G17" s="189">
        <v>1</v>
      </c>
      <c r="H17" s="189"/>
      <c r="I17" s="189"/>
      <c r="J17" s="189"/>
      <c r="K17" s="189"/>
      <c r="L17" s="189">
        <v>0</v>
      </c>
      <c r="M17" s="189">
        <v>0</v>
      </c>
      <c r="N17" s="232">
        <f t="shared" si="1"/>
        <v>9</v>
      </c>
      <c r="O17" s="232">
        <f t="shared" si="2"/>
        <v>2</v>
      </c>
      <c r="P17" s="469" t="s">
        <v>1466</v>
      </c>
    </row>
    <row r="18" spans="1:16" ht="23.25" customHeight="1" thickTop="1" thickBot="1" x14ac:dyDescent="0.25">
      <c r="A18" s="605" t="s">
        <v>1175</v>
      </c>
      <c r="B18" s="188">
        <v>0</v>
      </c>
      <c r="C18" s="188">
        <v>0</v>
      </c>
      <c r="D18" s="188">
        <v>1</v>
      </c>
      <c r="E18" s="188">
        <v>1</v>
      </c>
      <c r="F18" s="188">
        <v>0</v>
      </c>
      <c r="G18" s="188">
        <v>0</v>
      </c>
      <c r="H18" s="188"/>
      <c r="I18" s="188"/>
      <c r="J18" s="188"/>
      <c r="K18" s="188"/>
      <c r="L18" s="188">
        <v>0</v>
      </c>
      <c r="M18" s="188">
        <v>0</v>
      </c>
      <c r="N18" s="190">
        <f t="shared" si="1"/>
        <v>1</v>
      </c>
      <c r="O18" s="190">
        <f t="shared" si="2"/>
        <v>1</v>
      </c>
      <c r="P18" s="470" t="s">
        <v>1467</v>
      </c>
    </row>
    <row r="19" spans="1:16" ht="23.25" customHeight="1" thickTop="1" thickBot="1" x14ac:dyDescent="0.25">
      <c r="A19" s="604" t="s">
        <v>993</v>
      </c>
      <c r="B19" s="189">
        <v>0</v>
      </c>
      <c r="C19" s="189">
        <v>0</v>
      </c>
      <c r="D19" s="189">
        <v>0</v>
      </c>
      <c r="E19" s="189">
        <v>2</v>
      </c>
      <c r="F19" s="189">
        <v>1</v>
      </c>
      <c r="G19" s="189">
        <v>3</v>
      </c>
      <c r="H19" s="189"/>
      <c r="I19" s="189"/>
      <c r="J19" s="189"/>
      <c r="K19" s="189"/>
      <c r="L19" s="189">
        <v>0</v>
      </c>
      <c r="M19" s="189">
        <v>0</v>
      </c>
      <c r="N19" s="232">
        <f t="shared" si="1"/>
        <v>1</v>
      </c>
      <c r="O19" s="232">
        <f>SUM(C19+E19+G19+I19+K19+M19)</f>
        <v>5</v>
      </c>
      <c r="P19" s="469" t="s">
        <v>1468</v>
      </c>
    </row>
    <row r="20" spans="1:16" ht="23.25" customHeight="1" thickTop="1" thickBot="1" x14ac:dyDescent="0.25">
      <c r="A20" s="605" t="s">
        <v>994</v>
      </c>
      <c r="B20" s="188">
        <v>0</v>
      </c>
      <c r="C20" s="188">
        <v>0</v>
      </c>
      <c r="D20" s="188">
        <v>0</v>
      </c>
      <c r="E20" s="188">
        <v>0</v>
      </c>
      <c r="F20" s="188">
        <v>1</v>
      </c>
      <c r="G20" s="188">
        <v>0</v>
      </c>
      <c r="H20" s="188"/>
      <c r="I20" s="188"/>
      <c r="J20" s="188"/>
      <c r="K20" s="188"/>
      <c r="L20" s="188">
        <v>0</v>
      </c>
      <c r="M20" s="188">
        <v>0</v>
      </c>
      <c r="N20" s="190">
        <f t="shared" si="1"/>
        <v>1</v>
      </c>
      <c r="O20" s="190">
        <f t="shared" si="2"/>
        <v>0</v>
      </c>
      <c r="P20" s="470" t="s">
        <v>1470</v>
      </c>
    </row>
    <row r="21" spans="1:16" ht="23.25" customHeight="1" thickTop="1" thickBot="1" x14ac:dyDescent="0.25">
      <c r="A21" s="604" t="s">
        <v>129</v>
      </c>
      <c r="B21" s="189">
        <v>0</v>
      </c>
      <c r="C21" s="189">
        <v>0</v>
      </c>
      <c r="D21" s="189">
        <v>2</v>
      </c>
      <c r="E21" s="189">
        <v>1</v>
      </c>
      <c r="F21" s="189">
        <v>1</v>
      </c>
      <c r="G21" s="189">
        <v>0</v>
      </c>
      <c r="H21" s="189"/>
      <c r="I21" s="189"/>
      <c r="J21" s="189"/>
      <c r="K21" s="189"/>
      <c r="L21" s="189">
        <v>0</v>
      </c>
      <c r="M21" s="189">
        <v>0</v>
      </c>
      <c r="N21" s="232">
        <f t="shared" si="1"/>
        <v>3</v>
      </c>
      <c r="O21" s="232">
        <f>SUM(C21+E21+G21+I21+K21+M21)</f>
        <v>1</v>
      </c>
      <c r="P21" s="469" t="s">
        <v>1485</v>
      </c>
    </row>
    <row r="22" spans="1:16" ht="24" customHeight="1" thickTop="1" thickBot="1" x14ac:dyDescent="0.25">
      <c r="A22" s="605" t="s">
        <v>995</v>
      </c>
      <c r="B22" s="188">
        <v>0</v>
      </c>
      <c r="C22" s="188">
        <v>0</v>
      </c>
      <c r="D22" s="188">
        <v>0</v>
      </c>
      <c r="E22" s="188">
        <v>0</v>
      </c>
      <c r="F22" s="188">
        <v>3</v>
      </c>
      <c r="G22" s="188">
        <v>1</v>
      </c>
      <c r="H22" s="188"/>
      <c r="I22" s="188"/>
      <c r="J22" s="188"/>
      <c r="K22" s="188"/>
      <c r="L22" s="188">
        <v>0</v>
      </c>
      <c r="M22" s="188">
        <v>0</v>
      </c>
      <c r="N22" s="190">
        <f t="shared" si="1"/>
        <v>3</v>
      </c>
      <c r="O22" s="190">
        <f t="shared" si="2"/>
        <v>1</v>
      </c>
      <c r="P22" s="470" t="s">
        <v>1308</v>
      </c>
    </row>
    <row r="23" spans="1:16" ht="24" customHeight="1" thickTop="1" thickBot="1" x14ac:dyDescent="0.25">
      <c r="A23" s="604" t="s">
        <v>69</v>
      </c>
      <c r="B23" s="189">
        <v>0</v>
      </c>
      <c r="C23" s="189">
        <v>0</v>
      </c>
      <c r="D23" s="189">
        <v>0</v>
      </c>
      <c r="E23" s="189">
        <v>2</v>
      </c>
      <c r="F23" s="189">
        <v>28</v>
      </c>
      <c r="G23" s="189">
        <v>10</v>
      </c>
      <c r="H23" s="189"/>
      <c r="I23" s="189"/>
      <c r="J23" s="189"/>
      <c r="K23" s="189"/>
      <c r="L23" s="189">
        <v>0</v>
      </c>
      <c r="M23" s="189">
        <v>0</v>
      </c>
      <c r="N23" s="232">
        <f t="shared" si="1"/>
        <v>28</v>
      </c>
      <c r="O23" s="232">
        <f t="shared" si="2"/>
        <v>12</v>
      </c>
      <c r="P23" s="469" t="s">
        <v>70</v>
      </c>
    </row>
    <row r="24" spans="1:16" ht="23.25" customHeight="1" thickTop="1" thickBot="1" x14ac:dyDescent="0.25">
      <c r="A24" s="605" t="s">
        <v>1456</v>
      </c>
      <c r="B24" s="188">
        <v>0</v>
      </c>
      <c r="C24" s="188">
        <v>0</v>
      </c>
      <c r="D24" s="188">
        <v>1</v>
      </c>
      <c r="E24" s="188">
        <v>0</v>
      </c>
      <c r="F24" s="188">
        <v>4</v>
      </c>
      <c r="G24" s="188">
        <v>6</v>
      </c>
      <c r="H24" s="188"/>
      <c r="I24" s="188"/>
      <c r="J24" s="188"/>
      <c r="K24" s="188"/>
      <c r="L24" s="188">
        <v>0</v>
      </c>
      <c r="M24" s="188">
        <v>0</v>
      </c>
      <c r="N24" s="190">
        <f t="shared" si="1"/>
        <v>5</v>
      </c>
      <c r="O24" s="190">
        <f t="shared" ref="O24:O26" si="3">SUM(C24+E24+G24+I24+K24+M24)</f>
        <v>6</v>
      </c>
      <c r="P24" s="470" t="s">
        <v>1474</v>
      </c>
    </row>
    <row r="25" spans="1:16" ht="23.25" customHeight="1" thickTop="1" thickBot="1" x14ac:dyDescent="0.25">
      <c r="A25" s="604" t="s">
        <v>996</v>
      </c>
      <c r="B25" s="189">
        <v>0</v>
      </c>
      <c r="C25" s="189">
        <v>0</v>
      </c>
      <c r="D25" s="189">
        <v>0</v>
      </c>
      <c r="E25" s="189">
        <v>0</v>
      </c>
      <c r="F25" s="189">
        <v>1</v>
      </c>
      <c r="G25" s="189">
        <v>0</v>
      </c>
      <c r="H25" s="189"/>
      <c r="I25" s="189"/>
      <c r="J25" s="189"/>
      <c r="K25" s="189"/>
      <c r="L25" s="189">
        <v>0</v>
      </c>
      <c r="M25" s="189">
        <v>0</v>
      </c>
      <c r="N25" s="232">
        <f t="shared" si="1"/>
        <v>1</v>
      </c>
      <c r="O25" s="232">
        <f t="shared" si="3"/>
        <v>0</v>
      </c>
      <c r="P25" s="469" t="s">
        <v>998</v>
      </c>
    </row>
    <row r="26" spans="1:16" ht="23.25" customHeight="1" thickTop="1" x14ac:dyDescent="0.2">
      <c r="A26" s="605" t="s">
        <v>426</v>
      </c>
      <c r="B26" s="574">
        <v>3</v>
      </c>
      <c r="C26" s="574">
        <v>1</v>
      </c>
      <c r="D26" s="574">
        <v>1</v>
      </c>
      <c r="E26" s="574">
        <v>0</v>
      </c>
      <c r="F26" s="574">
        <v>0</v>
      </c>
      <c r="G26" s="574">
        <v>0</v>
      </c>
      <c r="H26" s="574"/>
      <c r="I26" s="574"/>
      <c r="J26" s="574"/>
      <c r="K26" s="574"/>
      <c r="L26" s="574">
        <v>0</v>
      </c>
      <c r="M26" s="574">
        <v>0</v>
      </c>
      <c r="N26" s="207">
        <f t="shared" si="1"/>
        <v>4</v>
      </c>
      <c r="O26" s="207">
        <f t="shared" si="3"/>
        <v>1</v>
      </c>
      <c r="P26" s="679" t="s">
        <v>229</v>
      </c>
    </row>
    <row r="27" spans="1:16" ht="25.5" customHeight="1" x14ac:dyDescent="0.2">
      <c r="A27" s="825" t="s">
        <v>27</v>
      </c>
      <c r="B27" s="599">
        <f t="shared" ref="B27:O27" si="4">SUM(B10:B26)</f>
        <v>3</v>
      </c>
      <c r="C27" s="599">
        <f t="shared" si="4"/>
        <v>2</v>
      </c>
      <c r="D27" s="599">
        <f t="shared" si="4"/>
        <v>7</v>
      </c>
      <c r="E27" s="599">
        <f t="shared" si="4"/>
        <v>7</v>
      </c>
      <c r="F27" s="599">
        <f t="shared" si="4"/>
        <v>64</v>
      </c>
      <c r="G27" s="599">
        <f t="shared" si="4"/>
        <v>33</v>
      </c>
      <c r="H27" s="599">
        <f t="shared" si="4"/>
        <v>0</v>
      </c>
      <c r="I27" s="599">
        <f t="shared" si="4"/>
        <v>0</v>
      </c>
      <c r="J27" s="599">
        <f t="shared" si="4"/>
        <v>0</v>
      </c>
      <c r="K27" s="599">
        <f t="shared" si="4"/>
        <v>0</v>
      </c>
      <c r="L27" s="599">
        <f t="shared" si="4"/>
        <v>0</v>
      </c>
      <c r="M27" s="599">
        <f t="shared" si="4"/>
        <v>0</v>
      </c>
      <c r="N27" s="599">
        <f t="shared" si="4"/>
        <v>74</v>
      </c>
      <c r="O27" s="599">
        <f t="shared" si="4"/>
        <v>42</v>
      </c>
      <c r="P27" s="823" t="s">
        <v>8</v>
      </c>
    </row>
    <row r="35" spans="16:16" x14ac:dyDescent="0.2">
      <c r="P35" s="42" t="s">
        <v>621</v>
      </c>
    </row>
    <row r="38" spans="16:16" x14ac:dyDescent="0.2">
      <c r="P38" s="42" t="s">
        <v>538</v>
      </c>
    </row>
    <row r="41" spans="16:16" x14ac:dyDescent="0.2">
      <c r="P41" s="42" t="s">
        <v>403</v>
      </c>
    </row>
    <row r="43" spans="16:16" x14ac:dyDescent="0.2">
      <c r="P43" s="42" t="s">
        <v>540</v>
      </c>
    </row>
    <row r="47" spans="16:16" x14ac:dyDescent="0.2">
      <c r="P47" s="42" t="s">
        <v>404</v>
      </c>
    </row>
  </sheetData>
  <mergeCells count="20">
    <mergeCell ref="H7:I7"/>
    <mergeCell ref="J7:K7"/>
    <mergeCell ref="L7:M7"/>
    <mergeCell ref="N7:O7"/>
    <mergeCell ref="A1:P1"/>
    <mergeCell ref="A2:P2"/>
    <mergeCell ref="A3:P3"/>
    <mergeCell ref="A4:P4"/>
    <mergeCell ref="A6:A9"/>
    <mergeCell ref="B6:C6"/>
    <mergeCell ref="D6:E6"/>
    <mergeCell ref="F6:G6"/>
    <mergeCell ref="H6:I6"/>
    <mergeCell ref="J6:K6"/>
    <mergeCell ref="L6:M6"/>
    <mergeCell ref="N6:O6"/>
    <mergeCell ref="P6:P9"/>
    <mergeCell ref="B7:C7"/>
    <mergeCell ref="D7:E7"/>
    <mergeCell ref="F7:G7"/>
  </mergeCells>
  <printOptions horizontalCentered="1" verticalCentered="1"/>
  <pageMargins left="0" right="0" top="0" bottom="0" header="0" footer="0"/>
  <pageSetup paperSize="9" scale="85"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M33"/>
  <sheetViews>
    <sheetView showGridLines="0" rightToLeft="1" view="pageBreakPreview" topLeftCell="A7" zoomScaleNormal="100" zoomScaleSheetLayoutView="100" workbookViewId="0">
      <selection activeCell="J21" sqref="J21"/>
    </sheetView>
  </sheetViews>
  <sheetFormatPr defaultColWidth="9.140625" defaultRowHeight="12.75" x14ac:dyDescent="0.2"/>
  <cols>
    <col min="1" max="1" width="23" style="187" customWidth="1"/>
    <col min="2" max="2" width="6.7109375" style="187" customWidth="1"/>
    <col min="3" max="3" width="8" style="187" customWidth="1"/>
    <col min="4" max="4" width="6.7109375" style="187" customWidth="1"/>
    <col min="5" max="5" width="8" style="187" customWidth="1"/>
    <col min="6" max="6" width="6.7109375" style="187" customWidth="1"/>
    <col min="7" max="7" width="8" style="187" customWidth="1"/>
    <col min="8" max="8" width="6.7109375" style="187" customWidth="1"/>
    <col min="9" max="9" width="8" style="187" customWidth="1"/>
    <col min="10" max="10" width="29.85546875" style="187" customWidth="1"/>
    <col min="11" max="11" width="9.140625" style="187"/>
    <col min="12" max="12" width="34.7109375" style="187" customWidth="1"/>
    <col min="13" max="16384" width="9.140625" style="187"/>
  </cols>
  <sheetData>
    <row r="1" spans="1:13" s="80" customFormat="1" ht="21.95" customHeight="1" x14ac:dyDescent="0.2">
      <c r="A1" s="1363" t="s">
        <v>743</v>
      </c>
      <c r="B1" s="1363"/>
      <c r="C1" s="1363"/>
      <c r="D1" s="1363"/>
      <c r="E1" s="1363"/>
      <c r="F1" s="1363"/>
      <c r="G1" s="1363"/>
      <c r="H1" s="1363"/>
      <c r="I1" s="1363"/>
      <c r="J1" s="1363"/>
      <c r="K1" s="79"/>
    </row>
    <row r="2" spans="1:13" s="82" customFormat="1" ht="18" customHeight="1" x14ac:dyDescent="0.2">
      <c r="A2" s="1363" t="s">
        <v>1341</v>
      </c>
      <c r="B2" s="1363"/>
      <c r="C2" s="1363"/>
      <c r="D2" s="1363"/>
      <c r="E2" s="1363"/>
      <c r="F2" s="1363"/>
      <c r="G2" s="1363"/>
      <c r="H2" s="1363"/>
      <c r="I2" s="1363"/>
      <c r="J2" s="1363"/>
      <c r="K2" s="81"/>
    </row>
    <row r="3" spans="1:13" s="82" customFormat="1" ht="35.25" customHeight="1" x14ac:dyDescent="0.2">
      <c r="A3" s="1364" t="s">
        <v>738</v>
      </c>
      <c r="B3" s="1365"/>
      <c r="C3" s="1365"/>
      <c r="D3" s="1365"/>
      <c r="E3" s="1365"/>
      <c r="F3" s="1365"/>
      <c r="G3" s="1365"/>
      <c r="H3" s="1365"/>
      <c r="I3" s="1365"/>
      <c r="J3" s="1365"/>
      <c r="K3" s="83"/>
    </row>
    <row r="4" spans="1:13" s="61" customFormat="1" ht="15.75" x14ac:dyDescent="0.2">
      <c r="A4" s="1366" t="s">
        <v>1336</v>
      </c>
      <c r="B4" s="1366"/>
      <c r="C4" s="1366"/>
      <c r="D4" s="1366"/>
      <c r="E4" s="1366"/>
      <c r="F4" s="1366"/>
      <c r="G4" s="1366"/>
      <c r="H4" s="1366"/>
      <c r="I4" s="1366"/>
      <c r="J4" s="1366"/>
      <c r="K4" s="84"/>
    </row>
    <row r="5" spans="1:13" s="61" customFormat="1" ht="20.100000000000001" customHeight="1" x14ac:dyDescent="0.2">
      <c r="A5" s="85" t="s">
        <v>526</v>
      </c>
      <c r="B5" s="85"/>
      <c r="C5" s="85"/>
      <c r="D5" s="85"/>
      <c r="E5" s="85"/>
      <c r="F5" s="85"/>
      <c r="G5" s="85"/>
      <c r="H5" s="85"/>
      <c r="I5" s="85"/>
      <c r="J5" s="86" t="s">
        <v>527</v>
      </c>
    </row>
    <row r="6" spans="1:13" s="185" customFormat="1" ht="21" customHeight="1" x14ac:dyDescent="0.2">
      <c r="A6" s="1019" t="s">
        <v>964</v>
      </c>
      <c r="B6" s="892" t="s">
        <v>973</v>
      </c>
      <c r="C6" s="893"/>
      <c r="D6" s="892" t="s">
        <v>1062</v>
      </c>
      <c r="E6" s="893"/>
      <c r="F6" s="897" t="s">
        <v>1105</v>
      </c>
      <c r="G6" s="897"/>
      <c r="H6" s="897" t="s">
        <v>1331</v>
      </c>
      <c r="I6" s="897"/>
      <c r="J6" s="1420" t="s">
        <v>739</v>
      </c>
    </row>
    <row r="7" spans="1:13" s="185" customFormat="1" ht="14.25" customHeight="1" x14ac:dyDescent="0.2">
      <c r="A7" s="1020"/>
      <c r="B7" s="786" t="s">
        <v>9</v>
      </c>
      <c r="C7" s="786" t="s">
        <v>464</v>
      </c>
      <c r="D7" s="786" t="s">
        <v>9</v>
      </c>
      <c r="E7" s="786" t="s">
        <v>464</v>
      </c>
      <c r="F7" s="786" t="s">
        <v>9</v>
      </c>
      <c r="G7" s="786" t="s">
        <v>464</v>
      </c>
      <c r="H7" s="400" t="s">
        <v>9</v>
      </c>
      <c r="I7" s="400" t="s">
        <v>464</v>
      </c>
      <c r="J7" s="1421"/>
    </row>
    <row r="8" spans="1:13" s="185" customFormat="1" ht="16.5" customHeight="1" x14ac:dyDescent="0.2">
      <c r="A8" s="1021"/>
      <c r="B8" s="785" t="s">
        <v>465</v>
      </c>
      <c r="C8" s="785" t="s">
        <v>466</v>
      </c>
      <c r="D8" s="785" t="s">
        <v>465</v>
      </c>
      <c r="E8" s="785" t="s">
        <v>466</v>
      </c>
      <c r="F8" s="785" t="s">
        <v>465</v>
      </c>
      <c r="G8" s="785" t="s">
        <v>466</v>
      </c>
      <c r="H8" s="405" t="s">
        <v>465</v>
      </c>
      <c r="I8" s="405" t="s">
        <v>466</v>
      </c>
      <c r="J8" s="1422"/>
    </row>
    <row r="9" spans="1:13" s="61" customFormat="1" ht="24" customHeight="1" thickBot="1" x14ac:dyDescent="0.25">
      <c r="A9" s="191" t="s">
        <v>436</v>
      </c>
      <c r="B9" s="193">
        <v>13</v>
      </c>
      <c r="C9" s="193">
        <v>119</v>
      </c>
      <c r="D9" s="193">
        <v>3</v>
      </c>
      <c r="E9" s="193">
        <v>2</v>
      </c>
      <c r="F9" s="193">
        <v>4</v>
      </c>
      <c r="G9" s="193">
        <v>42</v>
      </c>
      <c r="H9" s="193">
        <v>1</v>
      </c>
      <c r="I9" s="193">
        <v>30</v>
      </c>
      <c r="J9" s="600" t="s">
        <v>270</v>
      </c>
      <c r="L9" s="818"/>
      <c r="M9" s="819"/>
    </row>
    <row r="10" spans="1:13" s="61" customFormat="1" ht="24" customHeight="1" thickTop="1" thickBot="1" x14ac:dyDescent="0.25">
      <c r="A10" s="476" t="s">
        <v>217</v>
      </c>
      <c r="B10" s="411">
        <v>1</v>
      </c>
      <c r="C10" s="411">
        <v>16</v>
      </c>
      <c r="D10" s="411">
        <v>7</v>
      </c>
      <c r="E10" s="411">
        <v>20</v>
      </c>
      <c r="F10" s="411">
        <v>11</v>
      </c>
      <c r="G10" s="411">
        <v>26</v>
      </c>
      <c r="H10" s="411">
        <v>8</v>
      </c>
      <c r="I10" s="411">
        <v>26</v>
      </c>
      <c r="J10" s="601" t="s">
        <v>763</v>
      </c>
      <c r="L10" s="819"/>
      <c r="M10" s="819"/>
    </row>
    <row r="11" spans="1:13" s="61" customFormat="1" ht="24" customHeight="1" thickTop="1" thickBot="1" x14ac:dyDescent="0.25">
      <c r="A11" s="477" t="s">
        <v>1071</v>
      </c>
      <c r="B11" s="478">
        <v>2</v>
      </c>
      <c r="C11" s="478">
        <v>4</v>
      </c>
      <c r="D11" s="478">
        <v>1</v>
      </c>
      <c r="E11" s="478">
        <v>1</v>
      </c>
      <c r="F11" s="478">
        <v>8</v>
      </c>
      <c r="G11" s="478">
        <v>6</v>
      </c>
      <c r="H11" s="478">
        <v>6</v>
      </c>
      <c r="I11" s="478">
        <v>11</v>
      </c>
      <c r="J11" s="602" t="s">
        <v>1182</v>
      </c>
      <c r="L11" s="819"/>
      <c r="M11" s="819"/>
    </row>
    <row r="12" spans="1:13" s="61" customFormat="1" ht="24" customHeight="1" thickTop="1" thickBot="1" x14ac:dyDescent="0.25">
      <c r="A12" s="476" t="s">
        <v>216</v>
      </c>
      <c r="B12" s="411">
        <v>2</v>
      </c>
      <c r="C12" s="411">
        <v>22</v>
      </c>
      <c r="D12" s="411">
        <v>7</v>
      </c>
      <c r="E12" s="411">
        <v>29</v>
      </c>
      <c r="F12" s="411">
        <v>8</v>
      </c>
      <c r="G12" s="411">
        <v>28</v>
      </c>
      <c r="H12" s="411">
        <v>5</v>
      </c>
      <c r="I12" s="411">
        <v>44</v>
      </c>
      <c r="J12" s="601" t="s">
        <v>764</v>
      </c>
      <c r="L12" s="819"/>
      <c r="M12" s="819"/>
    </row>
    <row r="13" spans="1:13" s="61" customFormat="1" ht="24" customHeight="1" thickTop="1" thickBot="1" x14ac:dyDescent="0.25">
      <c r="A13" s="477" t="s">
        <v>740</v>
      </c>
      <c r="B13" s="478">
        <v>3</v>
      </c>
      <c r="C13" s="478">
        <v>11</v>
      </c>
      <c r="D13" s="478">
        <v>0</v>
      </c>
      <c r="E13" s="478">
        <v>11</v>
      </c>
      <c r="F13" s="478">
        <v>7</v>
      </c>
      <c r="G13" s="478">
        <v>16</v>
      </c>
      <c r="H13" s="478">
        <v>2</v>
      </c>
      <c r="I13" s="478">
        <v>12</v>
      </c>
      <c r="J13" s="602" t="s">
        <v>363</v>
      </c>
      <c r="L13" s="819"/>
      <c r="M13" s="819"/>
    </row>
    <row r="14" spans="1:13" s="61" customFormat="1" ht="24" customHeight="1" thickTop="1" thickBot="1" x14ac:dyDescent="0.25">
      <c r="A14" s="476" t="s">
        <v>1183</v>
      </c>
      <c r="B14" s="411">
        <v>0</v>
      </c>
      <c r="C14" s="411">
        <v>0</v>
      </c>
      <c r="D14" s="411">
        <v>0</v>
      </c>
      <c r="E14" s="411">
        <v>0</v>
      </c>
      <c r="F14" s="411">
        <v>1</v>
      </c>
      <c r="G14" s="411">
        <v>0</v>
      </c>
      <c r="H14" s="411">
        <v>1</v>
      </c>
      <c r="I14" s="411">
        <v>9</v>
      </c>
      <c r="J14" s="601" t="s">
        <v>1082</v>
      </c>
      <c r="L14" s="819"/>
      <c r="M14" s="819"/>
    </row>
    <row r="15" spans="1:13" s="61" customFormat="1" ht="24" customHeight="1" thickTop="1" thickBot="1" x14ac:dyDescent="0.25">
      <c r="A15" s="477" t="s">
        <v>271</v>
      </c>
      <c r="B15" s="478">
        <v>3</v>
      </c>
      <c r="C15" s="478">
        <v>31</v>
      </c>
      <c r="D15" s="478">
        <v>9</v>
      </c>
      <c r="E15" s="478">
        <v>36</v>
      </c>
      <c r="F15" s="478">
        <v>9</v>
      </c>
      <c r="G15" s="478">
        <v>30</v>
      </c>
      <c r="H15" s="478">
        <v>9</v>
      </c>
      <c r="I15" s="478">
        <v>57</v>
      </c>
      <c r="J15" s="602" t="s">
        <v>1319</v>
      </c>
      <c r="L15" s="819"/>
      <c r="M15" s="819"/>
    </row>
    <row r="16" spans="1:13" s="61" customFormat="1" ht="24" customHeight="1" thickTop="1" thickBot="1" x14ac:dyDescent="0.25">
      <c r="A16" s="476" t="s">
        <v>441</v>
      </c>
      <c r="B16" s="411">
        <v>0</v>
      </c>
      <c r="C16" s="411">
        <v>2</v>
      </c>
      <c r="D16" s="411">
        <v>0</v>
      </c>
      <c r="E16" s="411">
        <v>4</v>
      </c>
      <c r="F16" s="411">
        <v>2</v>
      </c>
      <c r="G16" s="411">
        <v>16</v>
      </c>
      <c r="H16" s="411">
        <v>1</v>
      </c>
      <c r="I16" s="411">
        <v>9</v>
      </c>
      <c r="J16" s="601" t="s">
        <v>760</v>
      </c>
      <c r="L16" s="819"/>
      <c r="M16" s="819"/>
    </row>
    <row r="17" spans="1:13" s="61" customFormat="1" ht="24" customHeight="1" thickTop="1" thickBot="1" x14ac:dyDescent="0.25">
      <c r="A17" s="477" t="s">
        <v>365</v>
      </c>
      <c r="B17" s="478">
        <v>44</v>
      </c>
      <c r="C17" s="478">
        <v>354</v>
      </c>
      <c r="D17" s="478">
        <v>29</v>
      </c>
      <c r="E17" s="478">
        <v>218</v>
      </c>
      <c r="F17" s="478">
        <v>39</v>
      </c>
      <c r="G17" s="478">
        <v>323</v>
      </c>
      <c r="H17" s="478">
        <v>56</v>
      </c>
      <c r="I17" s="478">
        <v>369</v>
      </c>
      <c r="J17" s="602" t="s">
        <v>762</v>
      </c>
      <c r="L17" s="819"/>
      <c r="M17" s="819"/>
    </row>
    <row r="18" spans="1:13" s="61" customFormat="1" ht="24" customHeight="1" thickTop="1" thickBot="1" x14ac:dyDescent="0.25">
      <c r="A18" s="476" t="s">
        <v>215</v>
      </c>
      <c r="B18" s="411">
        <v>2</v>
      </c>
      <c r="C18" s="411">
        <v>30</v>
      </c>
      <c r="D18" s="411">
        <v>14</v>
      </c>
      <c r="E18" s="411">
        <v>39</v>
      </c>
      <c r="F18" s="411">
        <v>13</v>
      </c>
      <c r="G18" s="411">
        <v>30</v>
      </c>
      <c r="H18" s="411">
        <v>13</v>
      </c>
      <c r="I18" s="411">
        <v>47</v>
      </c>
      <c r="J18" s="601" t="s">
        <v>765</v>
      </c>
      <c r="L18" s="819"/>
      <c r="M18" s="819"/>
    </row>
    <row r="19" spans="1:13" s="61" customFormat="1" ht="24" thickTop="1" thickBot="1" x14ac:dyDescent="0.25">
      <c r="A19" s="477" t="s">
        <v>879</v>
      </c>
      <c r="B19" s="478">
        <v>9</v>
      </c>
      <c r="C19" s="478">
        <v>20</v>
      </c>
      <c r="D19" s="478">
        <v>5</v>
      </c>
      <c r="E19" s="478">
        <v>9</v>
      </c>
      <c r="F19" s="478">
        <v>2</v>
      </c>
      <c r="G19" s="478">
        <v>6</v>
      </c>
      <c r="H19" s="478">
        <v>1</v>
      </c>
      <c r="I19" s="478">
        <v>9</v>
      </c>
      <c r="J19" s="602" t="s">
        <v>795</v>
      </c>
      <c r="L19" s="819"/>
      <c r="M19" s="819"/>
    </row>
    <row r="20" spans="1:13" s="61" customFormat="1" ht="24" customHeight="1" thickTop="1" thickBot="1" x14ac:dyDescent="0.25">
      <c r="A20" s="476" t="s">
        <v>272</v>
      </c>
      <c r="B20" s="411">
        <v>5</v>
      </c>
      <c r="C20" s="411">
        <v>16</v>
      </c>
      <c r="D20" s="411">
        <v>0</v>
      </c>
      <c r="E20" s="411">
        <v>1</v>
      </c>
      <c r="F20" s="411">
        <v>2</v>
      </c>
      <c r="G20" s="411">
        <v>15</v>
      </c>
      <c r="H20" s="411">
        <v>0</v>
      </c>
      <c r="I20" s="411">
        <v>0</v>
      </c>
      <c r="J20" s="601" t="s">
        <v>1320</v>
      </c>
      <c r="L20" s="819"/>
      <c r="M20" s="819"/>
    </row>
    <row r="21" spans="1:13" ht="24" customHeight="1" thickTop="1" thickBot="1" x14ac:dyDescent="0.25">
      <c r="A21" s="477" t="s">
        <v>214</v>
      </c>
      <c r="B21" s="478">
        <v>0</v>
      </c>
      <c r="C21" s="478">
        <v>29</v>
      </c>
      <c r="D21" s="478">
        <v>1</v>
      </c>
      <c r="E21" s="478">
        <v>34</v>
      </c>
      <c r="F21" s="478">
        <v>1</v>
      </c>
      <c r="G21" s="478">
        <v>31</v>
      </c>
      <c r="H21" s="478">
        <v>0</v>
      </c>
      <c r="I21" s="478">
        <v>31</v>
      </c>
      <c r="J21" s="602" t="s">
        <v>1321</v>
      </c>
      <c r="L21" s="820"/>
      <c r="M21" s="820"/>
    </row>
    <row r="22" spans="1:13" ht="24" customHeight="1" thickTop="1" thickBot="1" x14ac:dyDescent="0.25">
      <c r="A22" s="476" t="s">
        <v>623</v>
      </c>
      <c r="B22" s="411">
        <v>5</v>
      </c>
      <c r="C22" s="411">
        <v>8</v>
      </c>
      <c r="D22" s="411">
        <v>1</v>
      </c>
      <c r="E22" s="411">
        <v>6</v>
      </c>
      <c r="F22" s="411">
        <v>2</v>
      </c>
      <c r="G22" s="411">
        <v>4</v>
      </c>
      <c r="H22" s="411">
        <v>1</v>
      </c>
      <c r="I22" s="411">
        <v>0</v>
      </c>
      <c r="J22" s="601" t="s">
        <v>768</v>
      </c>
      <c r="L22" s="820"/>
      <c r="M22" s="820"/>
    </row>
    <row r="23" spans="1:13" ht="24" customHeight="1" thickTop="1" thickBot="1" x14ac:dyDescent="0.25">
      <c r="A23" s="477" t="s">
        <v>213</v>
      </c>
      <c r="B23" s="478">
        <v>6</v>
      </c>
      <c r="C23" s="478">
        <v>15</v>
      </c>
      <c r="D23" s="478">
        <v>6</v>
      </c>
      <c r="E23" s="478">
        <v>18</v>
      </c>
      <c r="F23" s="478">
        <v>8</v>
      </c>
      <c r="G23" s="478">
        <v>9</v>
      </c>
      <c r="H23" s="478">
        <v>7</v>
      </c>
      <c r="I23" s="478">
        <v>10</v>
      </c>
      <c r="J23" s="602" t="s">
        <v>766</v>
      </c>
      <c r="L23" s="820"/>
      <c r="M23" s="820"/>
    </row>
    <row r="24" spans="1:13" ht="24" customHeight="1" thickTop="1" thickBot="1" x14ac:dyDescent="0.25">
      <c r="A24" s="476" t="s">
        <v>962</v>
      </c>
      <c r="B24" s="411">
        <v>1</v>
      </c>
      <c r="C24" s="411">
        <v>3</v>
      </c>
      <c r="D24" s="411">
        <v>1</v>
      </c>
      <c r="E24" s="411">
        <v>0</v>
      </c>
      <c r="F24" s="411">
        <v>0</v>
      </c>
      <c r="G24" s="411">
        <v>1</v>
      </c>
      <c r="H24" s="411">
        <v>2</v>
      </c>
      <c r="I24" s="411">
        <v>1</v>
      </c>
      <c r="J24" s="601" t="s">
        <v>961</v>
      </c>
    </row>
    <row r="25" spans="1:13" ht="24" customHeight="1" thickTop="1" x14ac:dyDescent="0.2">
      <c r="A25" s="865" t="s">
        <v>800</v>
      </c>
      <c r="B25" s="866">
        <v>0</v>
      </c>
      <c r="C25" s="866">
        <v>0</v>
      </c>
      <c r="D25" s="866">
        <v>9</v>
      </c>
      <c r="E25" s="866">
        <v>2</v>
      </c>
      <c r="F25" s="866">
        <v>1</v>
      </c>
      <c r="G25" s="866">
        <v>1</v>
      </c>
      <c r="H25" s="866">
        <v>0</v>
      </c>
      <c r="I25" s="866">
        <v>0</v>
      </c>
      <c r="J25" s="867" t="s">
        <v>1016</v>
      </c>
    </row>
    <row r="26" spans="1:13" ht="29.25" customHeight="1" x14ac:dyDescent="0.2">
      <c r="A26" s="654" t="s">
        <v>7</v>
      </c>
      <c r="B26" s="655">
        <f t="shared" ref="B26:I26" si="0">SUM(B9:B25)</f>
        <v>96</v>
      </c>
      <c r="C26" s="655">
        <f t="shared" si="0"/>
        <v>680</v>
      </c>
      <c r="D26" s="655">
        <f t="shared" si="0"/>
        <v>93</v>
      </c>
      <c r="E26" s="655">
        <f t="shared" si="0"/>
        <v>430</v>
      </c>
      <c r="F26" s="655">
        <f t="shared" si="0"/>
        <v>118</v>
      </c>
      <c r="G26" s="655">
        <f t="shared" si="0"/>
        <v>584</v>
      </c>
      <c r="H26" s="655">
        <f t="shared" si="0"/>
        <v>113</v>
      </c>
      <c r="I26" s="655">
        <f t="shared" si="0"/>
        <v>665</v>
      </c>
      <c r="J26" s="656" t="s">
        <v>8</v>
      </c>
    </row>
    <row r="27" spans="1:13" ht="40.5" customHeight="1" x14ac:dyDescent="0.2"/>
    <row r="28" spans="1:13" ht="40.5" customHeight="1" x14ac:dyDescent="0.2"/>
    <row r="29" spans="1:13" ht="40.5" customHeight="1" x14ac:dyDescent="0.2"/>
    <row r="30" spans="1:13" ht="40.5" customHeight="1" x14ac:dyDescent="0.2"/>
    <row r="31" spans="1:13" ht="40.5" customHeight="1" x14ac:dyDescent="0.2"/>
    <row r="32" spans="1:13" ht="40.5" customHeight="1" x14ac:dyDescent="0.2"/>
    <row r="33" ht="40.5" customHeight="1" x14ac:dyDescent="0.2"/>
  </sheetData>
  <mergeCells count="10">
    <mergeCell ref="A1:J1"/>
    <mergeCell ref="A2:J2"/>
    <mergeCell ref="A3:J3"/>
    <mergeCell ref="A4:J4"/>
    <mergeCell ref="H6:I6"/>
    <mergeCell ref="J6:J8"/>
    <mergeCell ref="A6:A8"/>
    <mergeCell ref="B6:C6"/>
    <mergeCell ref="D6:E6"/>
    <mergeCell ref="F6:G6"/>
  </mergeCells>
  <printOptions horizontalCentered="1" verticalCentered="1"/>
  <pageMargins left="0" right="0" top="0" bottom="0" header="0" footer="0"/>
  <pageSetup paperSize="9" scale="8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احصاءات التعليم الفصل الرابع 2023</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726FCA-A6DC-44F4-884D-26301C4C423F}">
  <ds:schemaRefs>
    <ds:schemaRef ds:uri="http://schemas.microsoft.com/sharepoint/v3/contenttype/forms"/>
  </ds:schemaRefs>
</ds:datastoreItem>
</file>

<file path=customXml/itemProps2.xml><?xml version="1.0" encoding="utf-8"?>
<ds:datastoreItem xmlns:ds="http://schemas.openxmlformats.org/officeDocument/2006/customXml" ds:itemID="{AD9B0AE5-B5B9-4472-BFB7-AD34ED842115}">
  <ds:schemaRefs>
    <ds:schemaRef ds:uri="http://schemas.microsoft.com/office/2006/documentManagement/types"/>
    <ds:schemaRef ds:uri="http://www.w3.org/XML/1998/namespace"/>
    <ds:schemaRef ds:uri="http://schemas.microsoft.com/office/2006/metadata/properties"/>
    <ds:schemaRef ds:uri="http://purl.org/dc/terms/"/>
    <ds:schemaRef ds:uri="423524d6-f9d7-4b47-aadf-7b8f6888b7b0"/>
    <ds:schemaRef ds:uri="b1657202-86a7-46c3-ba71-02bb0da5a392"/>
    <ds:schemaRef ds:uri="http://schemas.microsoft.com/office/infopath/2007/PartnerControls"/>
    <ds:schemaRef ds:uri="http://purl.org/dc/elements/1.1/"/>
    <ds:schemaRef ds:uri="http://schemas.openxmlformats.org/package/2006/metadata/core-properties"/>
    <ds:schemaRef ds:uri="http://schemas.microsoft.com/sharepoint/v3"/>
    <ds:schemaRef ds:uri="http://purl.org/dc/dcmitype/"/>
  </ds:schemaRefs>
</ds:datastoreItem>
</file>

<file path=customXml/itemProps3.xml><?xml version="1.0" encoding="utf-8"?>
<ds:datastoreItem xmlns:ds="http://schemas.openxmlformats.org/officeDocument/2006/customXml" ds:itemID="{8CF67315-5470-4285-B988-5B6F2FC6CFF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39</vt:i4>
      </vt:variant>
      <vt:variant>
        <vt:lpstr>Charts</vt:lpstr>
      </vt:variant>
      <vt:variant>
        <vt:i4>7</vt:i4>
      </vt:variant>
      <vt:variant>
        <vt:lpstr>Named Ranges</vt:lpstr>
      </vt:variant>
      <vt:variant>
        <vt:i4>44</vt:i4>
      </vt:variant>
    </vt:vector>
  </HeadingPairs>
  <TitlesOfParts>
    <vt:vector size="90" baseType="lpstr">
      <vt:lpstr>Cover</vt:lpstr>
      <vt:lpstr>المحتويات</vt:lpstr>
      <vt:lpstr>التقديم </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GR_26</vt:lpstr>
      <vt:lpstr>GR_27</vt:lpstr>
      <vt:lpstr>GR_28</vt:lpstr>
      <vt:lpstr>GR_29</vt:lpstr>
      <vt:lpstr>GR_30</vt:lpstr>
      <vt:lpstr>GR_31</vt:lpstr>
      <vt:lpstr>GR_32</vt:lpstr>
      <vt:lpstr>'59'!Print_Area</vt:lpstr>
      <vt:lpstr>'60'!Print_Area</vt:lpstr>
      <vt:lpstr>'61'!Print_Area</vt:lpstr>
      <vt:lpstr>'62'!Print_Area</vt:lpstr>
      <vt:lpstr>'63'!Print_Area</vt:lpstr>
      <vt:lpstr>'64'!Print_Area</vt:lpstr>
      <vt:lpstr>'65'!Print_Area</vt:lpstr>
      <vt:lpstr>'66'!Print_Area</vt:lpstr>
      <vt:lpstr>'67'!Print_Area</vt:lpstr>
      <vt:lpstr>'68'!Print_Area</vt:lpstr>
      <vt:lpstr>'69'!Print_Area</vt:lpstr>
      <vt:lpstr>'70'!Print_Area</vt:lpstr>
      <vt:lpstr>'71'!Print_Area</vt:lpstr>
      <vt:lpstr>'72'!Print_Area</vt:lpstr>
      <vt:lpstr>'73'!Print_Area</vt:lpstr>
      <vt:lpstr>'74'!Print_Area</vt:lpstr>
      <vt:lpstr>'75'!Print_Area</vt:lpstr>
      <vt:lpstr>'76'!Print_Area</vt:lpstr>
      <vt:lpstr>'77'!Print_Area</vt:lpstr>
      <vt:lpstr>'78'!Print_Area</vt:lpstr>
      <vt:lpstr>'79'!Print_Area</vt:lpstr>
      <vt:lpstr>'80'!Print_Area</vt:lpstr>
      <vt:lpstr>'81'!Print_Area</vt:lpstr>
      <vt:lpstr>'82'!Print_Area</vt:lpstr>
      <vt:lpstr>'83'!Print_Area</vt:lpstr>
      <vt:lpstr>'84'!Print_Area</vt:lpstr>
      <vt:lpstr>'85'!Print_Area</vt:lpstr>
      <vt:lpstr>'86'!Print_Area</vt:lpstr>
      <vt:lpstr>'87'!Print_Area</vt:lpstr>
      <vt:lpstr>'88'!Print_Area</vt:lpstr>
      <vt:lpstr>'89'!Print_Area</vt:lpstr>
      <vt:lpstr>'90'!Print_Area</vt:lpstr>
      <vt:lpstr>'91'!Print_Area</vt:lpstr>
      <vt:lpstr>'92'!Print_Area</vt:lpstr>
      <vt:lpstr>'93'!Print_Area</vt:lpstr>
      <vt:lpstr>'94'!Print_Area</vt:lpstr>
      <vt:lpstr>Cover!Print_Area</vt:lpstr>
      <vt:lpstr>'التقديم '!Print_Area</vt:lpstr>
      <vt:lpstr>'78'!Print_Titles</vt:lpstr>
      <vt:lpstr>'79'!Print_Titles</vt:lpstr>
      <vt:lpstr>'87'!Print_Titles</vt:lpstr>
      <vt:lpstr>'89'!Print_Titles</vt:lpstr>
      <vt:lpstr>'92'!Print_Titles</vt:lpstr>
      <vt:lpstr>'93'!Print_Titles</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Education Statistics Chapter  4 - 2023</dc:title>
  <dc:subject>18;#</dc:subject>
  <dc:creator>Mr. Sabir</dc:creator>
  <cp:keywords>education</cp:keywords>
  <cp:lastModifiedBy>Amjad Ahmed Abdelwahab</cp:lastModifiedBy>
  <cp:lastPrinted>2024-07-04T06:38:23Z</cp:lastPrinted>
  <dcterms:created xsi:type="dcterms:W3CDTF">1998-01-05T07:20:42Z</dcterms:created>
  <dcterms:modified xsi:type="dcterms:W3CDTF">2024-07-04T06:39:48Z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806;#education|59dcad4b-ac68-4c95-a77f-462dfa9edb7d</vt:lpwstr>
  </property>
  <property fmtid="{D5CDD505-2E9C-101B-9397-08002B2CF9AE}" pid="4" name="MSIP_Label_0b46f0c7-1e5b-43db-99eb-3257df1e5bf6_Enabled">
    <vt:lpwstr>True</vt:lpwstr>
  </property>
  <property fmtid="{D5CDD505-2E9C-101B-9397-08002B2CF9AE}" pid="5" name="MSIP_Label_0b46f0c7-1e5b-43db-99eb-3257df1e5bf6_SiteId">
    <vt:lpwstr>2dcae639-d4a4-4454-82c7-592ab66fc7bd</vt:lpwstr>
  </property>
  <property fmtid="{D5CDD505-2E9C-101B-9397-08002B2CF9AE}" pid="6" name="MSIP_Label_0b46f0c7-1e5b-43db-99eb-3257df1e5bf6_Owner">
    <vt:lpwstr>g.alsabagh0101@education.qa</vt:lpwstr>
  </property>
  <property fmtid="{D5CDD505-2E9C-101B-9397-08002B2CF9AE}" pid="7" name="MSIP_Label_0b46f0c7-1e5b-43db-99eb-3257df1e5bf6_SetDate">
    <vt:lpwstr>2020-03-17T19:18:59.6490902Z</vt:lpwstr>
  </property>
  <property fmtid="{D5CDD505-2E9C-101B-9397-08002B2CF9AE}" pid="8" name="MSIP_Label_0b46f0c7-1e5b-43db-99eb-3257df1e5bf6_Name">
    <vt:lpwstr>Public</vt:lpwstr>
  </property>
  <property fmtid="{D5CDD505-2E9C-101B-9397-08002B2CF9AE}" pid="9" name="MSIP_Label_0b46f0c7-1e5b-43db-99eb-3257df1e5bf6_Application">
    <vt:lpwstr>Microsoft Azure Information Protection</vt:lpwstr>
  </property>
  <property fmtid="{D5CDD505-2E9C-101B-9397-08002B2CF9AE}" pid="10" name="MSIP_Label_0b46f0c7-1e5b-43db-99eb-3257df1e5bf6_ActionId">
    <vt:lpwstr>4c69854c-49f2-4aaf-8c45-add0584f7a91</vt:lpwstr>
  </property>
  <property fmtid="{D5CDD505-2E9C-101B-9397-08002B2CF9AE}" pid="11" name="MSIP_Label_0b46f0c7-1e5b-43db-99eb-3257df1e5bf6_Extended_MSFT_Method">
    <vt:lpwstr>Automatic</vt:lpwstr>
  </property>
  <property fmtid="{D5CDD505-2E9C-101B-9397-08002B2CF9AE}" pid="12" name="Sensitivity">
    <vt:lpwstr>Public</vt:lpwstr>
  </property>
  <property fmtid="{D5CDD505-2E9C-101B-9397-08002B2CF9AE}" pid="13" name="Hashtags">
    <vt:lpwstr>28;#Education|900fe489-944a-4bb7-a650-1e93ecff39ae</vt:lpwstr>
  </property>
  <property fmtid="{D5CDD505-2E9C-101B-9397-08002B2CF9AE}" pid="14" name="Order">
    <vt:r8>585900</vt:r8>
  </property>
  <property fmtid="{D5CDD505-2E9C-101B-9397-08002B2CF9AE}" pid="15" name="PublishingRollupImage">
    <vt:lpwstr/>
  </property>
  <property fmtid="{D5CDD505-2E9C-101B-9397-08002B2CF9AE}" pid="16" name="xd_Signature">
    <vt:bool>false</vt:bool>
  </property>
  <property fmtid="{D5CDD505-2E9C-101B-9397-08002B2CF9AE}" pid="17" name="xd_ProgID">
    <vt:lpwstr/>
  </property>
  <property fmtid="{D5CDD505-2E9C-101B-9397-08002B2CF9AE}" pid="18" name="_SourceUrl">
    <vt:lpwstr/>
  </property>
  <property fmtid="{D5CDD505-2E9C-101B-9397-08002B2CF9AE}" pid="19" name="_SharedFileIndex">
    <vt:lpwstr/>
  </property>
  <property fmtid="{D5CDD505-2E9C-101B-9397-08002B2CF9AE}" pid="20" name="TemplateUrl">
    <vt:lpwstr/>
  </property>
</Properties>
</file>