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4.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5.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6.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7.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harts/chart8.xml" ContentType="application/vnd.openxmlformats-officedocument.drawingml.chart+xml"/>
  <Override PartName="/xl/drawings/drawing31.xml" ContentType="application/vnd.openxmlformats-officedocument.drawing+xml"/>
  <Override PartName="/xl/drawings/drawing32.xml" ContentType="application/vnd.openxmlformats-officedocument.drawing+xml"/>
  <Override PartName="/xl/charts/chart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https://mdpsgovqa-my.sharepoint.com/personal/fobuainin_psa_gov_qa/Documents/Desktop/"/>
    </mc:Choice>
  </mc:AlternateContent>
  <xr:revisionPtr revIDLastSave="0" documentId="8_{FC5C5FE4-E1D1-4870-B20E-7703BF5B2A74}" xr6:coauthVersionLast="47" xr6:coauthVersionMax="47" xr10:uidLastSave="{00000000-0000-0000-0000-000000000000}"/>
  <bookViews>
    <workbookView xWindow="-120" yWindow="-120" windowWidth="29040" windowHeight="15840" tabRatio="813" firstSheet="11" activeTab="11" xr2:uid="{00000000-000D-0000-FFFF-FFFF00000000}"/>
  </bookViews>
  <sheets>
    <sheet name="Cover" sheetId="282" r:id="rId1"/>
    <sheet name="First" sheetId="22" r:id="rId2"/>
    <sheet name="Preface" sheetId="23" r:id="rId3"/>
    <sheet name="Index" sheetId="24" r:id="rId4"/>
    <sheet name="Methodology" sheetId="205" r:id="rId5"/>
    <sheet name="Concepts" sheetId="27" r:id="rId6"/>
    <sheet name="CH_1" sheetId="82" r:id="rId7"/>
    <sheet name="1" sheetId="278" r:id="rId8"/>
    <sheet name="2" sheetId="279" r:id="rId9"/>
    <sheet name="Gr_1" sheetId="280" r:id="rId10"/>
    <sheet name="3" sheetId="281" r:id="rId11"/>
    <sheet name="CH_2" sheetId="84" r:id="rId12"/>
    <sheet name="4" sheetId="257" r:id="rId13"/>
    <sheet name="5" sheetId="258" r:id="rId14"/>
    <sheet name="6" sheetId="259" r:id="rId15"/>
    <sheet name="Gr_2" sheetId="260" r:id="rId16"/>
    <sheet name="7" sheetId="261" r:id="rId17"/>
    <sheet name="CH_3" sheetId="95" r:id="rId18"/>
    <sheet name="8" sheetId="262" r:id="rId19"/>
    <sheet name="9" sheetId="263" r:id="rId20"/>
    <sheet name="Gr_3" sheetId="264" r:id="rId21"/>
    <sheet name="10" sheetId="283" r:id="rId22"/>
    <sheet name="CH_4" sheetId="126" r:id="rId23"/>
    <sheet name="11" sheetId="266" r:id="rId24"/>
    <sheet name="12" sheetId="267" r:id="rId25"/>
    <sheet name="Gr_4" sheetId="268" r:id="rId26"/>
    <sheet name="13" sheetId="269" r:id="rId27"/>
    <sheet name="CH_5" sheetId="113" r:id="rId28"/>
    <sheet name="14" sheetId="270" r:id="rId29"/>
    <sheet name="15" sheetId="271" r:id="rId30"/>
    <sheet name="Gr_5" sheetId="273" r:id="rId31"/>
    <sheet name="16" sheetId="272" r:id="rId32"/>
    <sheet name="CH_6" sheetId="139" r:id="rId33"/>
    <sheet name="Bank" sheetId="141" r:id="rId34"/>
    <sheet name="17" sheetId="240" r:id="rId35"/>
    <sheet name="18" sheetId="241" r:id="rId36"/>
    <sheet name="Gr_6" sheetId="242" r:id="rId37"/>
    <sheet name="19" sheetId="243" r:id="rId38"/>
    <sheet name="Insurance" sheetId="153" r:id="rId39"/>
    <sheet name="20" sheetId="244" r:id="rId40"/>
    <sheet name="21" sheetId="245" r:id="rId41"/>
    <sheet name="22" sheetId="246" r:id="rId42"/>
    <sheet name="Gr_7" sheetId="247" r:id="rId43"/>
    <sheet name="23" sheetId="248" r:id="rId44"/>
    <sheet name="CH_7" sheetId="166" r:id="rId45"/>
    <sheet name="24" sheetId="249" r:id="rId46"/>
    <sheet name="25" sheetId="250" r:id="rId47"/>
    <sheet name="Gr_8" sheetId="251" r:id="rId48"/>
    <sheet name="26" sheetId="252" r:id="rId49"/>
    <sheet name="CH_8" sheetId="182" r:id="rId50"/>
    <sheet name="27" sheetId="274" r:id="rId51"/>
    <sheet name="28" sheetId="275" r:id="rId52"/>
    <sheet name="Gr_9" sheetId="276" r:id="rId53"/>
    <sheet name="29" sheetId="277" r:id="rId54"/>
  </sheets>
  <definedNames>
    <definedName name="_xlnm.Print_Area" localSheetId="7">'1'!$A$1:$I$41</definedName>
    <definedName name="_xlnm.Print_Area" localSheetId="21">'10'!$A$1:$J$14</definedName>
    <definedName name="_xlnm.Print_Area" localSheetId="23">'11'!$A$1:$J$14</definedName>
    <definedName name="_xlnm.Print_Area" localSheetId="24">'12'!$A$1:$L$12</definedName>
    <definedName name="_xlnm.Print_Area" localSheetId="26">'13'!$A$1:$J$12</definedName>
    <definedName name="_xlnm.Print_Area" localSheetId="28">'14'!$A$1:$I$10</definedName>
    <definedName name="_xlnm.Print_Area" localSheetId="29">'15'!$A$1:$L$11</definedName>
    <definedName name="_xlnm.Print_Area" localSheetId="31">'16'!$A$1:$J$12</definedName>
    <definedName name="_xlnm.Print_Area" localSheetId="34">'17'!$A$1:$H$13</definedName>
    <definedName name="_xlnm.Print_Area" localSheetId="35">'18'!$A$1:$G$23</definedName>
    <definedName name="_xlnm.Print_Area" localSheetId="37">'19'!$A$1:$G$12</definedName>
    <definedName name="_xlnm.Print_Area" localSheetId="8">'2'!$A$1:$L$40</definedName>
    <definedName name="_xlnm.Print_Area" localSheetId="39">'20'!$A$1:$H$12</definedName>
    <definedName name="_xlnm.Print_Area" localSheetId="40">'21'!$A$1:$J$12</definedName>
    <definedName name="_xlnm.Print_Area" localSheetId="41">'22'!$A$1:$F$25</definedName>
    <definedName name="_xlnm.Print_Area" localSheetId="43">'23'!$A$1:$G$11</definedName>
    <definedName name="_xlnm.Print_Area" localSheetId="45">'24'!$A$1:$I$25</definedName>
    <definedName name="_xlnm.Print_Area" localSheetId="46">'25'!$A$1:$L$26</definedName>
    <definedName name="_xlnm.Print_Area" localSheetId="48">'26'!$A$1:$J$28</definedName>
    <definedName name="_xlnm.Print_Area" localSheetId="50">'27'!$A$1:$I$19</definedName>
    <definedName name="_xlnm.Print_Area" localSheetId="51">'28'!$A$1:$L$19</definedName>
    <definedName name="_xlnm.Print_Area" localSheetId="53">'29'!$A$1:$J$20</definedName>
    <definedName name="_xlnm.Print_Area" localSheetId="10">'3'!$A$1:$J$42</definedName>
    <definedName name="_xlnm.Print_Area" localSheetId="12">'4'!$A$1:$I$12</definedName>
    <definedName name="_xlnm.Print_Area" localSheetId="13">'5'!$A$1:$E$15</definedName>
    <definedName name="_xlnm.Print_Area" localSheetId="14">'6'!$A$1:$L$11</definedName>
    <definedName name="_xlnm.Print_Area" localSheetId="16">'7'!$A$1:$J$14</definedName>
    <definedName name="_xlnm.Print_Area" localSheetId="18">'8'!$A$1:$I$13</definedName>
    <definedName name="_xlnm.Print_Area" localSheetId="19">'9'!$A$1:$L$11</definedName>
    <definedName name="_xlnm.Print_Area" localSheetId="33">Bank!$A$1:$A$28</definedName>
    <definedName name="_xlnm.Print_Area" localSheetId="6">CH_1!$A$1:$A$22</definedName>
    <definedName name="_xlnm.Print_Area" localSheetId="11">CH_2!$A$1:$A$33</definedName>
    <definedName name="_xlnm.Print_Area" localSheetId="17">CH_3!$A$1:$A$35</definedName>
    <definedName name="_xlnm.Print_Area" localSheetId="22">CH_4!$A$1:$A$40</definedName>
    <definedName name="_xlnm.Print_Area" localSheetId="27">CH_5!$A$1:$A$10</definedName>
    <definedName name="_xlnm.Print_Area" localSheetId="32">CH_6!$A$1:$A$29</definedName>
    <definedName name="_xlnm.Print_Area" localSheetId="44">CH_7!$A$1:$A$40</definedName>
    <definedName name="_xlnm.Print_Area" localSheetId="49">CH_8!$A$1:$A$11</definedName>
    <definedName name="_xlnm.Print_Area" localSheetId="5">Concepts!$A$1:$D$82</definedName>
    <definedName name="_xlnm.Print_Area" localSheetId="0">Cover!$A$1:$D$6</definedName>
    <definedName name="_xlnm.Print_Area" localSheetId="1">First!$A$1:$D$6</definedName>
    <definedName name="_xlnm.Print_Area" localSheetId="9">Gr_1!$A$1:$L$23</definedName>
    <definedName name="_xlnm.Print_Area" localSheetId="15">Gr_2!$A$1:$K$24</definedName>
    <definedName name="_xlnm.Print_Area" localSheetId="20">Gr_3!$A$1:$K$21</definedName>
    <definedName name="_xlnm.Print_Area" localSheetId="25">Gr_4!$A$1:$K$19</definedName>
    <definedName name="_xlnm.Print_Area" localSheetId="30">Gr_5!$A$1:$K$24</definedName>
    <definedName name="_xlnm.Print_Area" localSheetId="36">Gr_6!$A$1:$K$22</definedName>
    <definedName name="_xlnm.Print_Area" localSheetId="42">Gr_7!$A$1:$K$22</definedName>
    <definedName name="_xlnm.Print_Area" localSheetId="47">Gr_8!$A$1:$K$18</definedName>
    <definedName name="_xlnm.Print_Area" localSheetId="52">Gr_9!$A$1:$K$17</definedName>
    <definedName name="_xlnm.Print_Area" localSheetId="3">Index!$A$1:$E$46</definedName>
    <definedName name="_xlnm.Print_Area" localSheetId="38">Insurance!$A$1:$A$25</definedName>
    <definedName name="_xlnm.Print_Area" localSheetId="4">Methodology!$A$1:$G$49</definedName>
    <definedName name="_xlnm.Print_Area" localSheetId="2">Preface!$A$1:$D$26</definedName>
    <definedName name="_xlnm.Print_Titles" localSheetId="7">'1'!$1:$7</definedName>
    <definedName name="_xlnm.Print_Titles" localSheetId="8">'2'!$1:$6</definedName>
    <definedName name="_xlnm.Print_Titles" localSheetId="45">'24'!$1:$7</definedName>
    <definedName name="_xlnm.Print_Titles" localSheetId="46">'25'!$1:$7</definedName>
    <definedName name="_xlnm.Print_Titles" localSheetId="48">'26'!$1:$8</definedName>
    <definedName name="_xlnm.Print_Titles" localSheetId="10">'3'!$1:$8</definedName>
    <definedName name="_xlnm.Print_Titles" localSheetId="5">Concepts!$1:$1</definedName>
    <definedName name="_xlnm.Print_Titles" localSheetId="3">Index!$1:$3</definedName>
    <definedName name="_xlnm.Print_Titles" localSheetId="4">Methodology!$1:$1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79" l="1"/>
  <c r="C7" i="279"/>
  <c r="E7" i="279"/>
  <c r="G7" i="279" s="1"/>
  <c r="I7" i="279"/>
  <c r="D8" i="279"/>
  <c r="G8" i="279"/>
  <c r="D9" i="279"/>
  <c r="G9" i="279"/>
  <c r="D10" i="279"/>
  <c r="G10" i="279"/>
  <c r="B11" i="279"/>
  <c r="D11" i="279" s="1"/>
  <c r="C11" i="279"/>
  <c r="E11" i="279"/>
  <c r="F11" i="279"/>
  <c r="I11" i="279"/>
  <c r="I40" i="279" s="1"/>
  <c r="D12" i="279"/>
  <c r="H12" i="279" s="1"/>
  <c r="J12" i="279" s="1"/>
  <c r="G12" i="279"/>
  <c r="D13" i="279"/>
  <c r="G13" i="279"/>
  <c r="H13" i="279" s="1"/>
  <c r="J13" i="279" s="1"/>
  <c r="D14" i="279"/>
  <c r="G14" i="279"/>
  <c r="D15" i="279"/>
  <c r="G15" i="279"/>
  <c r="D16" i="279"/>
  <c r="G16" i="279"/>
  <c r="D17" i="279"/>
  <c r="G17" i="279"/>
  <c r="H17" i="279" s="1"/>
  <c r="J17" i="279" s="1"/>
  <c r="D18" i="279"/>
  <c r="G18" i="279"/>
  <c r="D19" i="279"/>
  <c r="G19" i="279"/>
  <c r="D20" i="279"/>
  <c r="G20" i="279"/>
  <c r="D21" i="279"/>
  <c r="G21" i="279"/>
  <c r="D22" i="279"/>
  <c r="G22" i="279"/>
  <c r="D23" i="279"/>
  <c r="G23" i="279"/>
  <c r="D24" i="279"/>
  <c r="G24" i="279"/>
  <c r="D25" i="279"/>
  <c r="G25" i="279"/>
  <c r="H25" i="279" s="1"/>
  <c r="J25" i="279" s="1"/>
  <c r="D26" i="279"/>
  <c r="G26" i="279"/>
  <c r="D27" i="279"/>
  <c r="G27" i="279"/>
  <c r="D28" i="279"/>
  <c r="G28" i="279"/>
  <c r="H28" i="279" s="1"/>
  <c r="J28" i="279" s="1"/>
  <c r="D29" i="279"/>
  <c r="G29" i="279"/>
  <c r="H29" i="279"/>
  <c r="J29" i="279" s="1"/>
  <c r="D30" i="279"/>
  <c r="G30" i="279"/>
  <c r="D31" i="279"/>
  <c r="G31" i="279"/>
  <c r="D32" i="279"/>
  <c r="G32" i="279"/>
  <c r="H32" i="279"/>
  <c r="J32" i="279" s="1"/>
  <c r="D33" i="279"/>
  <c r="G33" i="279"/>
  <c r="D34" i="279"/>
  <c r="G34" i="279"/>
  <c r="D35" i="279"/>
  <c r="G35" i="279"/>
  <c r="B36" i="279"/>
  <c r="C36" i="279"/>
  <c r="E36" i="279"/>
  <c r="F36" i="279"/>
  <c r="I36" i="279"/>
  <c r="D37" i="279"/>
  <c r="G37" i="279"/>
  <c r="H37" i="279" s="1"/>
  <c r="J37" i="279" s="1"/>
  <c r="D38" i="279"/>
  <c r="G38" i="279"/>
  <c r="D39" i="279"/>
  <c r="G39" i="279"/>
  <c r="D8" i="278"/>
  <c r="G8" i="278"/>
  <c r="D9" i="278"/>
  <c r="G9" i="278"/>
  <c r="D10" i="278"/>
  <c r="G10" i="278"/>
  <c r="D11" i="278"/>
  <c r="G11" i="278"/>
  <c r="D12" i="278"/>
  <c r="G12" i="278"/>
  <c r="D13" i="278"/>
  <c r="G13" i="278"/>
  <c r="D14" i="278"/>
  <c r="G14" i="278"/>
  <c r="D15" i="278"/>
  <c r="G15" i="278"/>
  <c r="D16" i="278"/>
  <c r="G16" i="278"/>
  <c r="D17" i="278"/>
  <c r="G17" i="278"/>
  <c r="D18" i="278"/>
  <c r="G18" i="278"/>
  <c r="D19" i="278"/>
  <c r="G19" i="278"/>
  <c r="D20" i="278"/>
  <c r="G20" i="278"/>
  <c r="D21" i="278"/>
  <c r="G21" i="278"/>
  <c r="D22" i="278"/>
  <c r="G22" i="278"/>
  <c r="D23" i="278"/>
  <c r="G23" i="278"/>
  <c r="D24" i="278"/>
  <c r="G24" i="278"/>
  <c r="D25" i="278"/>
  <c r="G25" i="278"/>
  <c r="D26" i="278"/>
  <c r="G26" i="278"/>
  <c r="D27" i="278"/>
  <c r="G27" i="278"/>
  <c r="D28" i="278"/>
  <c r="G28" i="278"/>
  <c r="D29" i="278"/>
  <c r="G29" i="278"/>
  <c r="D30" i="278"/>
  <c r="G30" i="278"/>
  <c r="D31" i="278"/>
  <c r="G31" i="278"/>
  <c r="D32" i="278"/>
  <c r="G32" i="278"/>
  <c r="D33" i="278"/>
  <c r="G33" i="278"/>
  <c r="D34" i="278"/>
  <c r="G34" i="278"/>
  <c r="D35" i="278"/>
  <c r="G35" i="278"/>
  <c r="D36" i="278"/>
  <c r="G36" i="278"/>
  <c r="D37" i="278"/>
  <c r="G37" i="278"/>
  <c r="D38" i="278"/>
  <c r="G38" i="278"/>
  <c r="D39" i="278"/>
  <c r="G39" i="278"/>
  <c r="D40" i="278"/>
  <c r="G40" i="278"/>
  <c r="B41" i="278"/>
  <c r="C41" i="278"/>
  <c r="D41" i="278"/>
  <c r="E41" i="278"/>
  <c r="F41" i="278"/>
  <c r="D9" i="275"/>
  <c r="G9" i="275"/>
  <c r="H9" i="275" s="1"/>
  <c r="D10" i="275"/>
  <c r="G10" i="275"/>
  <c r="H10" i="275"/>
  <c r="D11" i="275"/>
  <c r="G11" i="275"/>
  <c r="H11" i="275" s="1"/>
  <c r="D12" i="275"/>
  <c r="G12" i="275"/>
  <c r="D13" i="275"/>
  <c r="G13" i="275"/>
  <c r="D14" i="275"/>
  <c r="G14" i="275"/>
  <c r="D15" i="275"/>
  <c r="G15" i="275"/>
  <c r="H15" i="275"/>
  <c r="D16" i="275"/>
  <c r="G16" i="275"/>
  <c r="D17" i="275"/>
  <c r="G17" i="275"/>
  <c r="H17" i="275"/>
  <c r="D18" i="275"/>
  <c r="G18" i="275"/>
  <c r="H18" i="275"/>
  <c r="C19" i="275"/>
  <c r="D19" i="275"/>
  <c r="E19" i="275"/>
  <c r="F19" i="275"/>
  <c r="G19" i="275" s="1"/>
  <c r="I19" i="275"/>
  <c r="J19" i="275"/>
  <c r="D9" i="274"/>
  <c r="G9" i="274"/>
  <c r="D10" i="274"/>
  <c r="G10" i="274"/>
  <c r="D11" i="274"/>
  <c r="G11" i="274"/>
  <c r="D12" i="274"/>
  <c r="G12" i="274"/>
  <c r="D13" i="274"/>
  <c r="G13" i="274"/>
  <c r="D14" i="274"/>
  <c r="G14" i="274"/>
  <c r="D15" i="274"/>
  <c r="G15" i="274"/>
  <c r="D16" i="274"/>
  <c r="G16" i="274"/>
  <c r="G17" i="274"/>
  <c r="D18" i="274"/>
  <c r="G18" i="274"/>
  <c r="B19" i="274"/>
  <c r="C19" i="274"/>
  <c r="E19" i="274"/>
  <c r="F19" i="274"/>
  <c r="H33" i="279" l="1"/>
  <c r="J33" i="279" s="1"/>
  <c r="H24" i="279"/>
  <c r="J24" i="279" s="1"/>
  <c r="D19" i="274"/>
  <c r="G41" i="278"/>
  <c r="H30" i="279"/>
  <c r="J30" i="279" s="1"/>
  <c r="H23" i="279"/>
  <c r="J23" i="279" s="1"/>
  <c r="H19" i="279"/>
  <c r="J19" i="279" s="1"/>
  <c r="H15" i="279"/>
  <c r="J15" i="279" s="1"/>
  <c r="D36" i="279"/>
  <c r="G11" i="279"/>
  <c r="H11" i="279" s="1"/>
  <c r="J11" i="279" s="1"/>
  <c r="H8" i="279"/>
  <c r="J8" i="279" s="1"/>
  <c r="H14" i="279"/>
  <c r="J14" i="279" s="1"/>
  <c r="H20" i="279"/>
  <c r="J20" i="279" s="1"/>
  <c r="H16" i="279"/>
  <c r="J16" i="279" s="1"/>
  <c r="H35" i="279"/>
  <c r="J35" i="279" s="1"/>
  <c r="H26" i="279"/>
  <c r="J26" i="279" s="1"/>
  <c r="H9" i="279"/>
  <c r="J9" i="279" s="1"/>
  <c r="F40" i="279"/>
  <c r="H39" i="279"/>
  <c r="J39" i="279" s="1"/>
  <c r="G36" i="279"/>
  <c r="H36" i="279" s="1"/>
  <c r="J36" i="279" s="1"/>
  <c r="H31" i="279"/>
  <c r="J31" i="279" s="1"/>
  <c r="H22" i="279"/>
  <c r="J22" i="279" s="1"/>
  <c r="C40" i="279"/>
  <c r="H34" i="279"/>
  <c r="J34" i="279" s="1"/>
  <c r="H38" i="279"/>
  <c r="J38" i="279" s="1"/>
  <c r="H21" i="279"/>
  <c r="J21" i="279" s="1"/>
  <c r="H18" i="279"/>
  <c r="J18" i="279" s="1"/>
  <c r="H27" i="279"/>
  <c r="J27" i="279" s="1"/>
  <c r="H10" i="279"/>
  <c r="J10" i="279" s="1"/>
  <c r="D7" i="279"/>
  <c r="H7" i="279" s="1"/>
  <c r="J7" i="279" s="1"/>
  <c r="E40" i="279"/>
  <c r="B40" i="279"/>
  <c r="D40" i="279" s="1"/>
  <c r="H12" i="275"/>
  <c r="H14" i="275"/>
  <c r="H13" i="275"/>
  <c r="G19" i="274"/>
  <c r="H16" i="275"/>
  <c r="G40" i="279" l="1"/>
  <c r="H40" i="279" s="1"/>
  <c r="J40" i="279" s="1"/>
  <c r="H19" i="275"/>
  <c r="D9" i="271"/>
  <c r="G9" i="271"/>
  <c r="H9" i="271" s="1"/>
  <c r="D10" i="271"/>
  <c r="G10" i="271"/>
  <c r="G11" i="271" s="1"/>
  <c r="B11" i="271"/>
  <c r="E11" i="271"/>
  <c r="F11" i="271"/>
  <c r="I11" i="271"/>
  <c r="J11" i="271"/>
  <c r="D8" i="270"/>
  <c r="G8" i="270"/>
  <c r="G10" i="270" s="1"/>
  <c r="D9" i="270"/>
  <c r="G9" i="270"/>
  <c r="B10" i="270"/>
  <c r="C10" i="270"/>
  <c r="E10" i="270"/>
  <c r="F10" i="270"/>
  <c r="D10" i="270" l="1"/>
  <c r="H10" i="271"/>
  <c r="H11" i="271" s="1"/>
  <c r="D11" i="271"/>
  <c r="D8" i="266"/>
  <c r="G8" i="266"/>
  <c r="D9" i="266"/>
  <c r="G9" i="266"/>
  <c r="D10" i="266"/>
  <c r="G10" i="266"/>
  <c r="D11" i="266"/>
  <c r="G11" i="266"/>
  <c r="D12" i="266"/>
  <c r="G12" i="266"/>
  <c r="D13" i="266"/>
  <c r="G13" i="266"/>
  <c r="B14" i="266"/>
  <c r="C14" i="266"/>
  <c r="E14" i="266"/>
  <c r="F14" i="266"/>
  <c r="G14" i="266" l="1"/>
  <c r="D14" i="266"/>
  <c r="D8" i="263"/>
  <c r="G8" i="263"/>
  <c r="J8" i="263"/>
  <c r="D9" i="263"/>
  <c r="G9" i="263"/>
  <c r="J9" i="263"/>
  <c r="D10" i="263"/>
  <c r="G10" i="263"/>
  <c r="G11" i="263" s="1"/>
  <c r="J10" i="263"/>
  <c r="B11" i="263"/>
  <c r="C11" i="263"/>
  <c r="E11" i="263"/>
  <c r="F11" i="263"/>
  <c r="H11" i="263"/>
  <c r="I11" i="263"/>
  <c r="D9" i="262"/>
  <c r="G9" i="262"/>
  <c r="D10" i="262"/>
  <c r="G10" i="262"/>
  <c r="D11" i="262"/>
  <c r="G11" i="262"/>
  <c r="B12" i="262"/>
  <c r="C12" i="262"/>
  <c r="E12" i="262"/>
  <c r="F12" i="262"/>
  <c r="D11" i="263" l="1"/>
  <c r="J11" i="263"/>
  <c r="G12" i="262"/>
  <c r="D12" i="262"/>
  <c r="G13" i="261"/>
  <c r="H13" i="261"/>
  <c r="D8" i="259"/>
  <c r="G8" i="259"/>
  <c r="D9" i="259"/>
  <c r="H9" i="259" s="1"/>
  <c r="G9" i="259"/>
  <c r="D10" i="259"/>
  <c r="H10" i="259" s="1"/>
  <c r="G10" i="259"/>
  <c r="B11" i="259"/>
  <c r="C11" i="259"/>
  <c r="E11" i="259"/>
  <c r="F11" i="259"/>
  <c r="I11" i="259"/>
  <c r="J11" i="259"/>
  <c r="C15" i="258"/>
  <c r="D9" i="257"/>
  <c r="G9" i="257"/>
  <c r="D10" i="257"/>
  <c r="G10" i="257"/>
  <c r="D11" i="257"/>
  <c r="G11" i="257"/>
  <c r="B12" i="257"/>
  <c r="C12" i="257"/>
  <c r="E12" i="257"/>
  <c r="F12" i="257"/>
  <c r="G11" i="259" l="1"/>
  <c r="D12" i="257"/>
  <c r="G12" i="257"/>
  <c r="H8" i="259"/>
  <c r="H11" i="259" s="1"/>
  <c r="D11" i="259"/>
  <c r="H27" i="252" l="1"/>
  <c r="G27" i="252"/>
  <c r="I26" i="250" l="1"/>
  <c r="F26" i="250"/>
  <c r="E26" i="250"/>
  <c r="C26" i="250"/>
  <c r="B26" i="250"/>
  <c r="G25" i="250"/>
  <c r="D25" i="250"/>
  <c r="G24" i="250"/>
  <c r="D24" i="250"/>
  <c r="G23" i="250"/>
  <c r="D23" i="250"/>
  <c r="G22" i="250"/>
  <c r="D22" i="250"/>
  <c r="G21" i="250"/>
  <c r="D21" i="250"/>
  <c r="G20" i="250"/>
  <c r="D20" i="250"/>
  <c r="G19" i="250"/>
  <c r="D19" i="250"/>
  <c r="G18" i="250"/>
  <c r="D18" i="250"/>
  <c r="G17" i="250"/>
  <c r="D17" i="250"/>
  <c r="G16" i="250"/>
  <c r="D16" i="250"/>
  <c r="G15" i="250"/>
  <c r="D15" i="250"/>
  <c r="G14" i="250"/>
  <c r="D14" i="250"/>
  <c r="G13" i="250"/>
  <c r="D13" i="250"/>
  <c r="G12" i="250"/>
  <c r="D12" i="250"/>
  <c r="G11" i="250"/>
  <c r="D11" i="250"/>
  <c r="G10" i="250"/>
  <c r="D10" i="250"/>
  <c r="G9" i="250"/>
  <c r="D9" i="250"/>
  <c r="F25" i="249"/>
  <c r="E25" i="249"/>
  <c r="C25" i="249"/>
  <c r="B25" i="249"/>
  <c r="G24" i="249"/>
  <c r="D24" i="249"/>
  <c r="G23" i="249"/>
  <c r="D23" i="249"/>
  <c r="G22" i="249"/>
  <c r="D22" i="249"/>
  <c r="G21" i="249"/>
  <c r="D21" i="249"/>
  <c r="G20" i="249"/>
  <c r="D20" i="249"/>
  <c r="G19" i="249"/>
  <c r="D19" i="249"/>
  <c r="G18" i="249"/>
  <c r="D18" i="249"/>
  <c r="G17" i="249"/>
  <c r="D17" i="249"/>
  <c r="G16" i="249"/>
  <c r="D16" i="249"/>
  <c r="G15" i="249"/>
  <c r="D15" i="249"/>
  <c r="G14" i="249"/>
  <c r="D14" i="249"/>
  <c r="G13" i="249"/>
  <c r="D13" i="249"/>
  <c r="G12" i="249"/>
  <c r="D12" i="249"/>
  <c r="G11" i="249"/>
  <c r="D11" i="249"/>
  <c r="G10" i="249"/>
  <c r="D10" i="249"/>
  <c r="G9" i="249"/>
  <c r="D9" i="249"/>
  <c r="G8" i="249"/>
  <c r="D8" i="249"/>
  <c r="D20" i="246"/>
  <c r="C20" i="246"/>
  <c r="B20" i="246"/>
  <c r="E19" i="246"/>
  <c r="E18" i="246"/>
  <c r="E17" i="246"/>
  <c r="D15" i="246"/>
  <c r="D21" i="246" s="1"/>
  <c r="D23" i="246" s="1"/>
  <c r="D25" i="246" s="1"/>
  <c r="C15" i="246"/>
  <c r="B15" i="246"/>
  <c r="E14" i="246"/>
  <c r="E13" i="246"/>
  <c r="E12" i="246"/>
  <c r="E11" i="246"/>
  <c r="E10" i="246"/>
  <c r="E9" i="246"/>
  <c r="G12" i="245"/>
  <c r="F12" i="245"/>
  <c r="E12" i="245"/>
  <c r="D12" i="245"/>
  <c r="C12" i="245"/>
  <c r="B12" i="245"/>
  <c r="I11" i="245"/>
  <c r="H11" i="245"/>
  <c r="I10" i="245"/>
  <c r="H10" i="245"/>
  <c r="I9" i="245"/>
  <c r="H9" i="245"/>
  <c r="I8" i="245"/>
  <c r="H8" i="245"/>
  <c r="F12" i="244"/>
  <c r="E12" i="244"/>
  <c r="C12" i="244"/>
  <c r="B12" i="244"/>
  <c r="G11" i="244"/>
  <c r="D11" i="244"/>
  <c r="G10" i="244"/>
  <c r="D10" i="244"/>
  <c r="G9" i="244"/>
  <c r="D9" i="244"/>
  <c r="F18" i="241"/>
  <c r="E18" i="241"/>
  <c r="D18" i="241"/>
  <c r="C18" i="241"/>
  <c r="B18" i="241"/>
  <c r="F13" i="241"/>
  <c r="E13" i="241"/>
  <c r="D13" i="241"/>
  <c r="C13" i="241"/>
  <c r="B13" i="241"/>
  <c r="F13" i="240"/>
  <c r="E13" i="240"/>
  <c r="C13" i="240"/>
  <c r="B13" i="240"/>
  <c r="G12" i="240"/>
  <c r="D12" i="240"/>
  <c r="G11" i="240"/>
  <c r="D11" i="240"/>
  <c r="G10" i="240"/>
  <c r="D10" i="240"/>
  <c r="G9" i="240"/>
  <c r="D9" i="240"/>
  <c r="B21" i="246" l="1"/>
  <c r="B23" i="246" s="1"/>
  <c r="B25" i="246" s="1"/>
  <c r="H14" i="250"/>
  <c r="H10" i="250"/>
  <c r="D26" i="250"/>
  <c r="E20" i="246"/>
  <c r="D12" i="244"/>
  <c r="C19" i="241"/>
  <c r="C21" i="241" s="1"/>
  <c r="C23" i="241" s="1"/>
  <c r="G13" i="240"/>
  <c r="D13" i="240"/>
  <c r="D19" i="241"/>
  <c r="D21" i="241" s="1"/>
  <c r="D23" i="241" s="1"/>
  <c r="E15" i="246"/>
  <c r="E19" i="241"/>
  <c r="E21" i="241" s="1"/>
  <c r="E23" i="241" s="1"/>
  <c r="F19" i="241"/>
  <c r="F21" i="241" s="1"/>
  <c r="F23" i="241" s="1"/>
  <c r="H12" i="245"/>
  <c r="D25" i="249"/>
  <c r="I12" i="245"/>
  <c r="C21" i="246"/>
  <c r="C23" i="246" s="1"/>
  <c r="C25" i="246" s="1"/>
  <c r="B19" i="241"/>
  <c r="B21" i="241" s="1"/>
  <c r="B23" i="241" s="1"/>
  <c r="H9" i="250"/>
  <c r="H13" i="250"/>
  <c r="H17" i="250"/>
  <c r="H21" i="250"/>
  <c r="H25" i="250"/>
  <c r="G26" i="250"/>
  <c r="H11" i="250"/>
  <c r="H15" i="250"/>
  <c r="H19" i="250"/>
  <c r="H23" i="250"/>
  <c r="H12" i="250"/>
  <c r="H16" i="250"/>
  <c r="H20" i="250"/>
  <c r="H24" i="250"/>
  <c r="H18" i="250"/>
  <c r="H22" i="250"/>
  <c r="G25" i="249"/>
  <c r="G12" i="244"/>
  <c r="E21" i="246" l="1"/>
  <c r="E23" i="246" s="1"/>
  <c r="E25" i="246" s="1"/>
  <c r="H26" i="250"/>
  <c r="J26" i="250" s="1"/>
</calcChain>
</file>

<file path=xl/sharedStrings.xml><?xml version="1.0" encoding="utf-8"?>
<sst xmlns="http://schemas.openxmlformats.org/spreadsheetml/2006/main" count="1829" uniqueCount="985">
  <si>
    <t>هي شركة يتطلب قيامها توفر الشروط الأساسية الآتية:</t>
  </si>
  <si>
    <t>The following conditions are required to establish such company:</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</si>
  <si>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</si>
  <si>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</si>
  <si>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</si>
  <si>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</si>
  <si>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</si>
  <si>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Establishment owned by one person (natural person), where no one has partnership in its holding.</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</si>
  <si>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</si>
  <si>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</si>
  <si>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</si>
  <si>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النشاط الاقتصادي الرئيسي</t>
  </si>
  <si>
    <t>متوسط الأجر السنوي 1
ريال قطري</t>
  </si>
  <si>
    <t>(%)
Percentage Of Intermediate Goods To Output</t>
  </si>
  <si>
    <t>(%)
Percentage Of Intermediate Services To Output</t>
  </si>
  <si>
    <t>توزيعات القيمة المضافة الصافية
ألف ريال قطري</t>
  </si>
  <si>
    <t>أخرى</t>
  </si>
  <si>
    <t>المجموع</t>
  </si>
  <si>
    <t>غير قطريين</t>
  </si>
  <si>
    <t>قطريون</t>
  </si>
  <si>
    <t>Main Economic Activity</t>
  </si>
  <si>
    <t>Total</t>
  </si>
  <si>
    <t>Non-Qatari</t>
  </si>
  <si>
    <t>Qatari</t>
  </si>
  <si>
    <t>النشاط الاقتصادى الرئيسي</t>
  </si>
  <si>
    <t>عدد المشتغلين</t>
  </si>
  <si>
    <t>تعويضات العاملين</t>
  </si>
  <si>
    <t>Number of Employees</t>
  </si>
  <si>
    <t>القيمة المضافة الصافية</t>
  </si>
  <si>
    <t>الإهتلاكات</t>
  </si>
  <si>
    <t>القيمة المضافة الإجمالية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</si>
  <si>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</si>
  <si>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</si>
  <si>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</si>
  <si>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</si>
  <si>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</si>
  <si>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</si>
  <si>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</si>
  <si>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</si>
  <si>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</si>
  <si>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</si>
  <si>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</si>
  <si>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</si>
  <si>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</si>
  <si>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</si>
  <si>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نسبة المستلزمات السلعية إلى قيمة الإنتاج</t>
  </si>
  <si>
    <t>نسبة المستلزمات الخدمية إلى قيمة الإنتاج</t>
  </si>
  <si>
    <t>نصيب المشتغل من القيمة المضافة الاجمالية</t>
  </si>
  <si>
    <t>فائض التشغيل</t>
  </si>
  <si>
    <t>Compensat ion Of Employees</t>
  </si>
  <si>
    <t>Operating Surplus</t>
  </si>
  <si>
    <t>(1) يشمل الأجور و الرواتب و المزايا العينية و مكافآت مجلس الإدارة.</t>
  </si>
  <si>
    <t>(1) Includes Wages, Salaries, Payments in-kind &amp; remuneration of board of directors.</t>
  </si>
  <si>
    <t>C</t>
  </si>
  <si>
    <t>D</t>
  </si>
  <si>
    <t>E</t>
  </si>
  <si>
    <t>Preface</t>
  </si>
  <si>
    <t>شكل من أشكال دخل الملكية يستحقه حاملو الأسهم نتيجة لوضع أموالهم تحت تصرف الشركات.</t>
  </si>
  <si>
    <t>Shape of property income matured for shareholders as a result of placing their money at disposal of companies.</t>
  </si>
  <si>
    <t>17-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</si>
  <si>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</si>
  <si>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</si>
  <si>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</si>
  <si>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</si>
  <si>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</si>
  <si>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13- Subsidies: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</si>
  <si>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</si>
  <si>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</si>
  <si>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</si>
  <si>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11- Depreciation:</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</si>
  <si>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</si>
  <si>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</si>
  <si>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</si>
  <si>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</si>
  <si>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All goods that are used as input of production, excluding fixed assets, i.e. raw materials, packing and wrapping materials, fuel, oils, energy and electricity, water, spare parts, tools, equipment, stationary, publications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</si>
  <si>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</si>
  <si>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</si>
  <si>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</si>
  <si>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e- Technicians:</t>
  </si>
  <si>
    <t>هم أشخاص حاصلون على مؤهلات جامعية أو ما يعادلها في مجال تخصصهم.</t>
  </si>
  <si>
    <t>Persons obtained university degrees or equivalent in their field of specialization.</t>
  </si>
  <si>
    <t>d- Specialists: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</si>
  <si>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</si>
  <si>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الحائزون أو أصحاب رأس المال الذين يعملون فعلاً بالمنشأة.</t>
  </si>
  <si>
    <t>Holders or capital owners who actually work in the establishment.</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</si>
  <si>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</si>
  <si>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</si>
  <si>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وهو القطاع الذي يضم المنشآت التي تساهم الحكومة في رأسمالها مع جهة أخرى سواء كانت هذه الجهة وطنية أو أجنبية.</t>
  </si>
  <si>
    <t>ويقصد به القطاع الذي تنتمي إليه المنشأة من حيث الملكية.</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</si>
  <si>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</si>
  <si>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</si>
  <si>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i- Governmental:</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</si>
  <si>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</si>
  <si>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Its capital is composed of equal value shares not for underwriting and circulation. Underwriting is for limited number of persons, usually founders, and responsibility of shareholder does not exceed the limit of his shares in company’s capital.</t>
  </si>
  <si>
    <r>
      <rPr>
        <sz val="16"/>
        <rFont val="Times New Roman"/>
        <family val="1"/>
      </rPr>
      <t xml:space="preserve"> </t>
    </r>
    <r>
      <rPr>
        <sz val="16"/>
        <rFont val="Simplified Arabic"/>
        <family val="1"/>
      </rPr>
      <t xml:space="preserve"> </t>
    </r>
  </si>
  <si>
    <t>Table No.</t>
  </si>
  <si>
    <t>رقم الجدول</t>
  </si>
  <si>
    <t>البيـان</t>
  </si>
  <si>
    <t>Particulars</t>
  </si>
  <si>
    <t xml:space="preserve">تقديم </t>
  </si>
  <si>
    <t xml:space="preserve">مفاهيم وتعاريف عامة </t>
  </si>
  <si>
    <t xml:space="preserve">تقديرات القيمة المضافة حسب النشاط الاقتصادي الرئيسي </t>
  </si>
  <si>
    <t xml:space="preserve">تقديرات الايرادات حسب المصادر </t>
  </si>
  <si>
    <t xml:space="preserve">أهم المؤشرات الاقتصادية حسب النشاط الاقتصادي الرئيسي  </t>
  </si>
  <si>
    <t xml:space="preserve">تقديرات القيمة المضافة حسب النشاط الاقتصادي الرئيسي (الحد الثاني) </t>
  </si>
  <si>
    <t xml:space="preserve">أهم المؤشرات الاقتصادية حسب النشاط الاقتصادي الرئيسي (الحد الثاني) </t>
  </si>
  <si>
    <t xml:space="preserve">أهم المؤشرات الاقتصادية حسب النشاط الاقتصادي الرئيسي </t>
  </si>
  <si>
    <t>الفصل الثاني
إحصاءات البناء والتشييد</t>
  </si>
  <si>
    <t>الفصل الثالث
إحصاءات تجارة الجملة والتجزئة</t>
  </si>
  <si>
    <t>الفصل السادس
إحصاءات البنوك والتأمين</t>
  </si>
  <si>
    <t>الفصل السابع
إحصاءات خدمات الأعمال</t>
  </si>
  <si>
    <t>الفصل الثامن
إحصاءات الخدمات الاجتماعية والشخصية</t>
  </si>
  <si>
    <t>أ - المنشأة الفردية:</t>
  </si>
  <si>
    <t>ب - شركة تضامن:</t>
  </si>
  <si>
    <t>ج - شركة التوصية البسيطة:</t>
  </si>
  <si>
    <t>د - شركة التوصية بالأسهم:</t>
  </si>
  <si>
    <t>هي شركة مسجلة بعقد رسمي ،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 ولا تذكر أسماء هؤلاء المساهمين في عقد الشركة، ولا يُسأل هؤلاء المساهمون عن التزامات الشركة المالية إلا في حدود قيمة الأسهم التي ساهموا بها.</t>
  </si>
  <si>
    <t>هـ - شركة ذات مسؤولية محدودة:</t>
  </si>
  <si>
    <t>و - شركة مساهمة:</t>
  </si>
  <si>
    <t>هي شركة تصدر بها موافقة من الجهات العليا بالدولة، فيها نوعان من الشركاء مؤسسون ومساهمون، ويتكون رأسمالها من أسهم متساوية القيمة تطرح للاكتتاب العام وتكون قابلة للتداول فيما بعد،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(ش.م.ق).</t>
  </si>
  <si>
    <t>ز- شركة مساهمة خاصة:</t>
  </si>
  <si>
    <t>ح - فرع لمنشأة أجنبية:</t>
  </si>
  <si>
    <t>وهي منشأة مرخصة في الدولة تعد فرعا لمنشأة أجنبية وعادة تحمل نفس اسم الشركة الأم، وتتعهد الشركة الأم بتسديد كافة الالتزامات المالية لفرع المنشأة داخل الدولة في حالة حدوث أية التزامات مالية للغير حسب الكيان القانوني للشركة الأم.</t>
  </si>
  <si>
    <t>ط - حكومي:</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</si>
  <si>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استخدام الأموال أيضاً. ويجب أن تتمكن هذه المؤسسات أو الشركات من الاحتفاظ بأرصدتها العاملة وائتمانها التجاري، وتتمكن من تمويل بعض أو كل تكوين رأس المال من مدخراتها هي نفسها أو احتياطيات الاهتلاك أو بالاقتراض.</t>
  </si>
  <si>
    <t>هم جميع الأفراد (مواطنون أو أجانب) الذين تربطهم بالمنشأة علاقة عمل مقابل أجر يحصلون عليه نهاية كل فترة صرف (يومي، أسبوعي، شهري) أو بدون أجر سواء كان هؤلاء الأفراد يعملون كل الوقت أو جزءاً منه ذكوراً أو إناثاً دائمين أو مؤقتين، ويشمل ذلك المتغيبون في إجازات مرضية أو اعتيادية أو دورات تدريبية أو منح دراسية.</t>
  </si>
  <si>
    <t>أ - أصحاب المنشأة العاملين بها:</t>
  </si>
  <si>
    <t>ب - العاملون بدون أجر:</t>
  </si>
  <si>
    <t>ج - العاملون بأجر:</t>
  </si>
  <si>
    <t>د - الأخصائيون:</t>
  </si>
  <si>
    <t>هـ - الفنيون:</t>
  </si>
  <si>
    <t>أ -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</si>
  <si>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(أسبوعية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الانتقال وكذلك الأجور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</si>
  <si>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ب - المزايا العينية:</t>
  </si>
  <si>
    <t>هي جميع الإيرادات التي تحصل عليها المنشأة وذلك لقيامها بأنشطة اقتصادية ثانوية خلاف النشاط الرئيسي شريطة أن لا تستطيع هذه المنشأة فصل مستلزمات الإنتاج للأنشطة الثانوية عن النشاط الرئيسي.</t>
  </si>
  <si>
    <t>مجموع قيمة الإنتاج والإيرادات الأخرى مطروحاً منها مجموع قيمة المستلزمات السلعية والخدمية (المدخلات الوسيطة).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</si>
  <si>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استعمال السلع والخدمات التي تُحَمَل عادة على تكاليف الإنتاج وتشمل كذلك الرسوم الجمركية.</t>
  </si>
  <si>
    <t>يساوي الإنتاج الإجمالي على أساس قيمة المنتج مطروحاً منه الاستهلاك الوسيط (المستلزمات السلعية والخدمية) على أساس تكلفة المشتري وتعويضات العاملين واهتلاك رأس المال الثابت وصافي الضرائب غير المباشرة (الضرائب غير المباشرة مطروحاً منها الإعانات الإنتاجية).</t>
  </si>
  <si>
    <t>It includes establishments that practice productive activity of goods and services, where the government owns its capital completely. The government allows these establishments or companies large amount of authority to act, not only in managing production, but in utilization funds also. These establishments or companies must be able to preserve its operating balances and commercial credit, and able to finance some or all capital formation from its savings, depreciation reserves or lending.</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</si>
  <si>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(SQC)</t>
  </si>
  <si>
    <t>The sector that includes establishments that the government contributes in its capital with another entity, whether this entity national or foreign.</t>
  </si>
  <si>
    <t>It includes the establishments that are owned by one individual or group of individuals, whether they were citizens or non-citizens or whether they were natural or corporate bodies. These establishments include as well establishments where citizens or non-citizens participate in its capital and include joint-stock companies where citizens or non-citizens own its capital … etc.</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</si>
  <si>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</si>
  <si>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</si>
  <si>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draft animals. It includes as well intangible assets such as computer programs and original artwork that are used in production.</t>
  </si>
  <si>
    <t>Market value of stock of final and incomplete goods at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</si>
  <si>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1 - النطـــاق:</t>
  </si>
  <si>
    <r>
      <t>1 -</t>
    </r>
    <r>
      <rPr>
        <b/>
        <sz val="7"/>
        <rFont val="Arial"/>
        <family val="2"/>
      </rPr>
      <t> </t>
    </r>
    <r>
      <rPr>
        <b/>
        <sz val="12"/>
        <rFont val="Arial"/>
        <family val="2"/>
      </rPr>
      <t>The Scope:</t>
    </r>
  </si>
  <si>
    <t>النشاط الإقتصادي الرئيسي</t>
  </si>
  <si>
    <t>مصادر الإيرادات</t>
  </si>
  <si>
    <t>(1) Includes Wages , Salaries , Payments in-kind &amp; remuneration of board of directors.</t>
  </si>
  <si>
    <t>Value Added Per Worker</t>
  </si>
  <si>
    <t>Percentage Of Intermediate Services To Output</t>
  </si>
  <si>
    <t>Percentage Of Intermediate Goods To Output</t>
  </si>
  <si>
    <t xml:space="preserve">Estimates Of Value Added By Main Economic Activity  </t>
  </si>
  <si>
    <t>Compensation Of Employees</t>
  </si>
  <si>
    <t>تقديرات القيمة المضافة حسب النشاط الاقتصادي الرئيسي</t>
  </si>
  <si>
    <t>Average Annual Wage (1)
(QR.)</t>
  </si>
  <si>
    <t>Productivity Of Employee
(QR.)</t>
  </si>
  <si>
    <t>Gross Value  Per Worker
(QR.)</t>
  </si>
  <si>
    <t>Distribution Of Net Value Added
(QR. 000)</t>
  </si>
  <si>
    <t>نسبة المستلزمات السلعية إلى قيمة الإنتاج
(%)</t>
  </si>
  <si>
    <t>نسبة المستلزمات الخدمية إلى قيمة الإنتاج
(%)</t>
  </si>
  <si>
    <t>إنتاجية المشتغل
ريال قطري</t>
  </si>
  <si>
    <t>نصيب المشتغل من القيمة المضافة الاجمالية
ريال قطري</t>
  </si>
  <si>
    <t>(%)</t>
  </si>
  <si>
    <t>Value Added Per Worker
(QR.)</t>
  </si>
  <si>
    <t>(1) يشمل الأجور و الرواتب و المزايا العينية و مكافآت مجلس الإدارة</t>
  </si>
  <si>
    <t>(1)Includes Wages, Salaries, Payments in-kind &amp; remuneration of board of directors.</t>
  </si>
  <si>
    <t>أوروبية</t>
  </si>
  <si>
    <t>European</t>
  </si>
  <si>
    <t>عربية</t>
  </si>
  <si>
    <t>Arabic</t>
  </si>
  <si>
    <t>قطرية</t>
  </si>
  <si>
    <t>البيان</t>
  </si>
  <si>
    <t>د- الإهتلاك</t>
  </si>
  <si>
    <t>المجموع (1+2+3)</t>
  </si>
  <si>
    <t>Total (1+2+3)</t>
  </si>
  <si>
    <t>3- العمولات المدفوعة</t>
  </si>
  <si>
    <t>2- خدمية</t>
  </si>
  <si>
    <t>1- سلعية</t>
  </si>
  <si>
    <t>ب- مستلزمات الإنتاج</t>
  </si>
  <si>
    <t>المجموع (1-2+3+4)</t>
  </si>
  <si>
    <t>Total (1-2+3+4)</t>
  </si>
  <si>
    <t>4- الإيرادات الأخرى</t>
  </si>
  <si>
    <t>3- إيرادات أوراق مالية</t>
  </si>
  <si>
    <t>2- الفوائد المدفوعة</t>
  </si>
  <si>
    <t>1- الفوائد المحصلة</t>
  </si>
  <si>
    <t>أ- الإنتاج الإجمالي</t>
  </si>
  <si>
    <t>Average Annual Wage (1)</t>
  </si>
  <si>
    <t>Productivity Of Employee</t>
  </si>
  <si>
    <t>جنسية البنك</t>
  </si>
  <si>
    <t>متوسط الأجر السنوي 1</t>
  </si>
  <si>
    <t>Bank Nationality</t>
  </si>
  <si>
    <t xml:space="preserve">المجموع </t>
  </si>
  <si>
    <t xml:space="preserve"> Total</t>
  </si>
  <si>
    <t>أخرى / الحياة</t>
  </si>
  <si>
    <t>الحريق و السرقة</t>
  </si>
  <si>
    <t>Fire &amp; Theft</t>
  </si>
  <si>
    <t>النقل و الشحن</t>
  </si>
  <si>
    <t>Cargo &amp; Transport</t>
  </si>
  <si>
    <t>السيارات</t>
  </si>
  <si>
    <t>Cars</t>
  </si>
  <si>
    <t>Number</t>
  </si>
  <si>
    <t>Value</t>
  </si>
  <si>
    <t>العدد</t>
  </si>
  <si>
    <t>القيمة</t>
  </si>
  <si>
    <t>Other</t>
  </si>
  <si>
    <t>النوع</t>
  </si>
  <si>
    <t>Type</t>
  </si>
  <si>
    <t>المجموع (1-2+3+4-5+6)</t>
  </si>
  <si>
    <t>Total (1-2+3+4-5+6)</t>
  </si>
  <si>
    <t>6- إيرادات أخرى</t>
  </si>
  <si>
    <t>5- التغير في الإحتياطي الفني</t>
  </si>
  <si>
    <t>4- الدخل من إستثمار الإحتياطي</t>
  </si>
  <si>
    <t>3- العمولات المحصلة</t>
  </si>
  <si>
    <t>2- التعويضات المدفوعة الصافية</t>
  </si>
  <si>
    <t>1- الأقساط المحصلة الصافية</t>
  </si>
  <si>
    <t>A- Banks Statistics :</t>
  </si>
  <si>
    <t xml:space="preserve">B- Insurance Statistics : </t>
  </si>
  <si>
    <t>Real estate activities</t>
  </si>
  <si>
    <t>Distribution Of Net Value Added</t>
  </si>
  <si>
    <t>توزيعات القيمة المضافة الصافية</t>
  </si>
  <si>
    <t>أهم المؤشرات الاقتصادية حسب النشاط الاقتصادي الرئيسي</t>
  </si>
  <si>
    <t xml:space="preserve">  1 - المنشأة:</t>
  </si>
  <si>
    <t xml:space="preserve">    2 - الكيان القانوني:</t>
  </si>
  <si>
    <t xml:space="preserve">    3 - ملكية المنشأة :</t>
  </si>
  <si>
    <t xml:space="preserve">    4 - النشاط الاقتصادي الرئيسي:</t>
  </si>
  <si>
    <t xml:space="preserve">    5 - العمالة (المشتغلون):</t>
  </si>
  <si>
    <t xml:space="preserve">    6 - تعويضات العاملين:</t>
  </si>
  <si>
    <t xml:space="preserve">    7 - إيرادات الأنشطة الأخرى:</t>
  </si>
  <si>
    <t xml:space="preserve">    8 - المستلزمات السلعية:</t>
  </si>
  <si>
    <t xml:space="preserve">    9 - المستلزمات الخدمية:</t>
  </si>
  <si>
    <t xml:space="preserve">    10 - القيمة المضافة:</t>
  </si>
  <si>
    <t xml:space="preserve">    11 - الاهتلاكات:</t>
  </si>
  <si>
    <t xml:space="preserve">    12 - الضرائب على الإنتاج والاستيراد (الضرائب غير المباشرة):</t>
  </si>
  <si>
    <t xml:space="preserve">    13 - الإعانات:</t>
  </si>
  <si>
    <t xml:space="preserve">    14 - فائض التشغيل:</t>
  </si>
  <si>
    <t xml:space="preserve">    15 - الأصول الثابتة:</t>
  </si>
  <si>
    <t xml:space="preserve">    16 - الإضافات الرأسمالية الثابتة خلال العام:</t>
  </si>
  <si>
    <t xml:space="preserve">    17 - المخزون:</t>
  </si>
  <si>
    <t xml:space="preserve">    18 - أرباح الأسهم:</t>
  </si>
  <si>
    <t>Project or part of project with constant site, performing one or more economic activity under one administration and has or could have regular accounts. Holder of project could be natural or corporate body.</t>
  </si>
  <si>
    <t>This is the sector that the establishment belongs to regarding ownership.</t>
  </si>
  <si>
    <t>Persons employed by the establishment for cash or in-kind wage, whether they were permanent or temporary (part time employees). It includes persons absent from work for temporary reasons, such as normal leaves or sick leaves.</t>
  </si>
  <si>
    <t>It equals to gross output at praducer's price less intermediate consumption (intermediate goods and services) on the basis of purchaser price, compensation of employees, fixed capital depreciation and net indirect taxes (indirect taxes less production subsidies).</t>
  </si>
  <si>
    <t xml:space="preserve">Main Economic Activity
</t>
  </si>
  <si>
    <t>ب - المباني غير السكنية</t>
  </si>
  <si>
    <t>OTHER</t>
  </si>
  <si>
    <t>EUROPEAN</t>
  </si>
  <si>
    <t>ARABIC</t>
  </si>
  <si>
    <t>QATARI</t>
  </si>
  <si>
    <t xml:space="preserve">ز- فائض التشغيل (هـ - و) </t>
  </si>
  <si>
    <t>و- تعويضات العاملين</t>
  </si>
  <si>
    <t>جنسية شركة التأمين</t>
  </si>
  <si>
    <t>عدد المشتغلين وتقديرات تعويضات العاملين حسب الجنسية وجنسية شركة التأمين</t>
  </si>
  <si>
    <t xml:space="preserve">هـ-القيمة المضافة الصافية (ج - د) </t>
  </si>
  <si>
    <t xml:space="preserve">ج- القيمة المضافة الإجمالية (أ - ب) </t>
  </si>
  <si>
    <r>
      <rPr>
        <b/>
        <sz val="10"/>
        <rFont val="Arial"/>
        <family val="2"/>
      </rPr>
      <t>رمز
النشاط</t>
    </r>
    <r>
      <rPr>
        <b/>
        <sz val="12"/>
        <rFont val="Arial"/>
        <family val="2"/>
      </rPr>
      <t xml:space="preserve">
</t>
    </r>
    <r>
      <rPr>
        <sz val="8"/>
        <rFont val="Arial"/>
        <family val="2"/>
      </rPr>
      <t>Activity
Code</t>
    </r>
  </si>
  <si>
    <r>
      <t xml:space="preserve">رمز النشاط
</t>
    </r>
    <r>
      <rPr>
        <sz val="8"/>
        <color indexed="8"/>
        <rFont val="Arial"/>
        <family val="2"/>
      </rPr>
      <t>Activity Code</t>
    </r>
  </si>
  <si>
    <t xml:space="preserve">أهم المؤشرات الاقتصادية حسب جنسية شركة التأمين </t>
  </si>
  <si>
    <t xml:space="preserve">Estimates Of Revenues By Sources </t>
  </si>
  <si>
    <t>Estimates Of Value Added By Main Economic Activity</t>
  </si>
  <si>
    <t>Major Economic Indicators By Main Economic Activity</t>
  </si>
  <si>
    <t>Estimates Of Value Added By Main Economic Activity (Two Digits)</t>
  </si>
  <si>
    <t>Main Economic Indicators By Main Economic Activity (Two Digits)</t>
  </si>
  <si>
    <t xml:space="preserve">Estimates Of Value Added By Main Economic Activity </t>
  </si>
  <si>
    <t xml:space="preserve">Main Economic Indicators By Main Economic Activity </t>
  </si>
  <si>
    <t>Main Economic Indicators By Main Economic Activity</t>
  </si>
  <si>
    <t>الفصل الأول
إحصاءات الطاقة والصناعة</t>
  </si>
  <si>
    <t>عدد المشتغلين وتقديرات تعويضات العاملين حسب الجنسية  وجنسية البنك</t>
  </si>
  <si>
    <t xml:space="preserve">أهم المؤشرات الاقتصادية حسب جنسية البنك  </t>
  </si>
  <si>
    <t xml:space="preserve">Main Economic Indicators By Bank Nationality </t>
  </si>
  <si>
    <t>No. Of Employees &amp; Estimates Of Compensation Of Employees By Nationality And Bank Nationality</t>
  </si>
  <si>
    <t xml:space="preserve">Preface </t>
  </si>
  <si>
    <t xml:space="preserve">General Concepts And Definitions </t>
  </si>
  <si>
    <t>أ - إحصاءات البنوك :</t>
  </si>
  <si>
    <t>ب - إحصاءات التأمــــــين :</t>
  </si>
  <si>
    <t xml:space="preserve">قيمة الإنتاج الإجمالي والقيمة المضافة حسب جنسية البنك   </t>
  </si>
  <si>
    <t xml:space="preserve">Value Of Gross Output And Value Added By Bank Nationality </t>
  </si>
  <si>
    <t>Nationality of Insurance Company</t>
  </si>
  <si>
    <t xml:space="preserve">Main Economic Indicators By Nationality of Insurance Company </t>
  </si>
  <si>
    <t xml:space="preserve">قيمة الإنتاج الإجمالي والقيمة المضافة حسب جنسية شركة التأمين  </t>
  </si>
  <si>
    <t xml:space="preserve">Value Of Gross Output And Value Added By Nationality of Insurance Company </t>
  </si>
  <si>
    <t xml:space="preserve">Number And Value Of Insurance Policies By Type And Nationality of Insurance Company </t>
  </si>
  <si>
    <t xml:space="preserve">عدد وقيمة وثائق التأمين حسب النوع وجنسية شركة التأمين  </t>
  </si>
  <si>
    <t>No. Of Employees &amp; Compensation Of Employees By Nationality And Nationality of Insurance Company</t>
  </si>
  <si>
    <t>هم الأفراد العاملون بالمنشأة نظير أجر نقدي أو عيني سواء كانوا دائمين أو مؤقتين (مُستخدمين جزءاً من الدوام). ويدخل في عداد المشتغلين المتغيبون عن العمل لأسباب مؤقتة مثل الإجازات العادية والمرضية.</t>
  </si>
  <si>
    <t>b)  Benefits in-kind :</t>
  </si>
  <si>
    <r>
      <t xml:space="preserve">إحصاءات البنوك
</t>
    </r>
    <r>
      <rPr>
        <b/>
        <sz val="18"/>
        <rFont val="Arial"/>
        <family val="2"/>
      </rPr>
      <t xml:space="preserve"> </t>
    </r>
    <r>
      <rPr>
        <b/>
        <sz val="16"/>
        <rFont val="Arial"/>
        <family val="2"/>
      </rPr>
      <t>Banks Statistics</t>
    </r>
  </si>
  <si>
    <r>
      <t xml:space="preserve">إحصاءات التأمين
</t>
    </r>
    <r>
      <rPr>
        <b/>
        <sz val="16"/>
        <rFont val="Arial"/>
        <family val="2"/>
      </rPr>
      <t>Insurance Statistics</t>
    </r>
  </si>
  <si>
    <t>All individuals (nationals or foreigners)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to sick leave, leave of absence, training courses or scholarships.</t>
  </si>
  <si>
    <t xml:space="preserve">ESTIMATES OF REVENUES BY SOURCE
BUILDING &amp; CONSTRUCTION STATISTICS </t>
  </si>
  <si>
    <t>ESTIMATES OF VALUE ADDED BY MAIN ECONOMIC ACTIVITY
 BUILDING &amp; CONSTRUCTION STATISTICS</t>
  </si>
  <si>
    <t>MAJOR ECONOMIC INDICATORS BY MAIN ECONOMIC ACTIVITY
BUILDING &amp; CONSTRUCTION STATISTICS</t>
  </si>
  <si>
    <t>Source Of Revenues</t>
  </si>
  <si>
    <t>: قيمة ما تم تنفيذه خلال السنه من</t>
  </si>
  <si>
    <t>Value of work done during the year as :</t>
  </si>
  <si>
    <t>أ - المباني السكنية</t>
  </si>
  <si>
    <t>a - Residental Buildings</t>
  </si>
  <si>
    <t>b - Non-Residental Buildings</t>
  </si>
  <si>
    <t>جـ - الأعمال الإنشائيه الأخرى :</t>
  </si>
  <si>
    <t>c - Other Construction Works</t>
  </si>
  <si>
    <t>1جـ - تشييدات خاصة بالغاز الطبيعي و البترول</t>
  </si>
  <si>
    <t>1c - Constructions related to natural gas and petroleum activities</t>
  </si>
  <si>
    <t>2جـ - تشييدات أخرى</t>
  </si>
  <si>
    <t>2c - Other Constructions</t>
  </si>
  <si>
    <t>د - أعمال الصيانة</t>
  </si>
  <si>
    <t>d - Repairs and Maintenance Works</t>
  </si>
  <si>
    <t>الإيرادات الأخرى  :</t>
  </si>
  <si>
    <t>Other Revenues:</t>
  </si>
  <si>
    <r>
      <rPr>
        <b/>
        <sz val="10"/>
        <rFont val="Arial"/>
        <family val="2"/>
      </rPr>
      <t>جنسية البنك</t>
    </r>
    <r>
      <rPr>
        <b/>
        <sz val="12"/>
        <rFont val="Arial"/>
        <family val="2"/>
      </rPr>
      <t xml:space="preserve"> </t>
    </r>
    <r>
      <rPr>
        <sz val="8"/>
        <rFont val="Arial"/>
        <family val="2"/>
      </rPr>
      <t>Bank Nationality</t>
    </r>
  </si>
  <si>
    <t>A- Gross Output</t>
  </si>
  <si>
    <t>1- Interest Received</t>
  </si>
  <si>
    <t>2- Interest Paid</t>
  </si>
  <si>
    <t>3- Revenue of Bonds</t>
  </si>
  <si>
    <t>4- Other Revenues</t>
  </si>
  <si>
    <t>B- Cost Of Production</t>
  </si>
  <si>
    <t>1- Goods</t>
  </si>
  <si>
    <t>2- Services</t>
  </si>
  <si>
    <t>3- Commission Paid</t>
  </si>
  <si>
    <t>C- Gross Value Added (A-B)</t>
  </si>
  <si>
    <t xml:space="preserve">ج- القيمة المضافة الإجمالية (أ-ب) </t>
  </si>
  <si>
    <t>D- Depreciation</t>
  </si>
  <si>
    <t>E- Net Value Added (C-D)</t>
  </si>
  <si>
    <t xml:space="preserve">هـ-القيمة المضافة الصافية (ج-د) </t>
  </si>
  <si>
    <t>G- Operating Surplus (E-F)</t>
  </si>
  <si>
    <t xml:space="preserve">ز- فائض التشغيل (هـ-و) </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</si>
  <si>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</si>
  <si>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t>F- Compensations Of Employees</t>
  </si>
  <si>
    <t>(1) يشمل الأجور والرواتب والمزايا العينيه ومكافآت مجلس الإداره</t>
  </si>
  <si>
    <r>
      <t xml:space="preserve">المجموع
</t>
    </r>
    <r>
      <rPr>
        <sz val="8"/>
        <rFont val="Arial"/>
        <family val="2"/>
      </rPr>
      <t>Total</t>
    </r>
  </si>
  <si>
    <r>
      <rPr>
        <b/>
        <sz val="10"/>
        <color indexed="8"/>
        <rFont val="Arial"/>
        <family val="2"/>
      </rPr>
      <t>رمز النشاط</t>
    </r>
    <r>
      <rPr>
        <b/>
        <sz val="12"/>
        <color indexed="8"/>
        <rFont val="Arial"/>
        <family val="2"/>
      </rPr>
      <t xml:space="preserve">
</t>
    </r>
    <r>
      <rPr>
        <sz val="8"/>
        <color indexed="8"/>
        <rFont val="Arial"/>
        <family val="2"/>
      </rPr>
      <t>Activity Code</t>
    </r>
  </si>
  <si>
    <r>
      <t xml:space="preserve">القيمة ألف ريال قطري
</t>
    </r>
    <r>
      <rPr>
        <b/>
        <sz val="8"/>
        <rFont val="Arial"/>
        <family val="2"/>
      </rPr>
      <t>(Value QR. 000)</t>
    </r>
  </si>
  <si>
    <r>
      <t xml:space="preserve">ريال قطري
</t>
    </r>
    <r>
      <rPr>
        <b/>
        <sz val="8"/>
        <rFont val="Arial"/>
        <family val="2"/>
      </rPr>
      <t>( QR.)</t>
    </r>
  </si>
  <si>
    <r>
      <rPr>
        <b/>
        <sz val="10"/>
        <color indexed="8"/>
        <rFont val="Arial"/>
        <family val="2"/>
      </rPr>
      <t>رمز النشاط</t>
    </r>
    <r>
      <rPr>
        <b/>
        <sz val="11"/>
        <color indexed="8"/>
        <rFont val="Arial"/>
        <family val="2"/>
      </rPr>
      <t xml:space="preserve">
</t>
    </r>
    <r>
      <rPr>
        <sz val="9"/>
        <color indexed="8"/>
        <rFont val="Arial"/>
        <family val="2"/>
      </rPr>
      <t>Activity Code</t>
    </r>
  </si>
  <si>
    <r>
      <rPr>
        <b/>
        <sz val="10"/>
        <rFont val="Arial"/>
        <family val="2"/>
      </rPr>
      <t>المجموع</t>
    </r>
    <r>
      <rPr>
        <b/>
        <sz val="11"/>
        <rFont val="Arial"/>
        <family val="2"/>
      </rPr>
      <t xml:space="preserve"> </t>
    </r>
    <r>
      <rPr>
        <sz val="8"/>
        <rFont val="Arial"/>
        <family val="2"/>
      </rPr>
      <t>Total</t>
    </r>
  </si>
  <si>
    <r>
      <rPr>
        <b/>
        <sz val="10"/>
        <rFont val="Arial"/>
        <family val="2"/>
      </rPr>
      <t>أخرى</t>
    </r>
    <r>
      <rPr>
        <b/>
        <sz val="11"/>
        <rFont val="Arial"/>
        <family val="2"/>
      </rPr>
      <t xml:space="preserve"> </t>
    </r>
    <r>
      <rPr>
        <sz val="8"/>
        <rFont val="Arial"/>
        <family val="2"/>
      </rPr>
      <t>Other</t>
    </r>
  </si>
  <si>
    <r>
      <rPr>
        <b/>
        <sz val="10"/>
        <rFont val="Arial"/>
        <family val="2"/>
      </rPr>
      <t>عربية</t>
    </r>
    <r>
      <rPr>
        <b/>
        <sz val="11"/>
        <rFont val="Arial"/>
        <family val="2"/>
      </rPr>
      <t xml:space="preserve"> </t>
    </r>
    <r>
      <rPr>
        <sz val="8"/>
        <rFont val="Arial"/>
        <family val="2"/>
      </rPr>
      <t>Arabic</t>
    </r>
  </si>
  <si>
    <r>
      <rPr>
        <b/>
        <sz val="10"/>
        <rFont val="Arial"/>
        <family val="2"/>
      </rPr>
      <t>قطرية</t>
    </r>
    <r>
      <rPr>
        <b/>
        <sz val="11"/>
        <rFont val="Arial"/>
        <family val="2"/>
      </rPr>
      <t xml:space="preserve"> </t>
    </r>
    <r>
      <rPr>
        <sz val="8"/>
        <rFont val="Arial"/>
        <family val="2"/>
      </rPr>
      <t>Qatari</t>
    </r>
  </si>
  <si>
    <r>
      <t xml:space="preserve">رمز النشاط
</t>
    </r>
    <r>
      <rPr>
        <b/>
        <sz val="8"/>
        <color indexed="8"/>
        <rFont val="Arial"/>
        <family val="2"/>
      </rPr>
      <t>Activity code</t>
    </r>
  </si>
  <si>
    <r>
      <t xml:space="preserve">القيمة المضافة الإجمالية
</t>
    </r>
    <r>
      <rPr>
        <sz val="8"/>
        <rFont val="Arial"/>
        <family val="2"/>
      </rPr>
      <t>Gross Value Added</t>
    </r>
  </si>
  <si>
    <r>
      <t xml:space="preserve">الإهتلاكات
</t>
    </r>
    <r>
      <rPr>
        <sz val="7"/>
        <rFont val="Arial"/>
        <family val="2"/>
      </rPr>
      <t>Depreciations</t>
    </r>
  </si>
  <si>
    <r>
      <t xml:space="preserve">القيمة المضافة الصافية
</t>
    </r>
    <r>
      <rPr>
        <sz val="8"/>
        <rFont val="Arial"/>
        <family val="2"/>
      </rPr>
      <t>Net Value Added</t>
    </r>
  </si>
  <si>
    <r>
      <t xml:space="preserve">قيمة الإنتاج الإجماليه
</t>
    </r>
    <r>
      <rPr>
        <sz val="8"/>
        <rFont val="Arial"/>
        <family val="2"/>
      </rPr>
      <t>Value Of Gross Output</t>
    </r>
  </si>
  <si>
    <r>
      <t xml:space="preserve">المستلزمات السلعية والخدمية
</t>
    </r>
    <r>
      <rPr>
        <sz val="8"/>
        <rFont val="Arial"/>
        <family val="2"/>
      </rPr>
      <t>Intermediate Goods &amp; Services</t>
    </r>
  </si>
  <si>
    <r>
      <t xml:space="preserve">انشاءات
</t>
    </r>
    <r>
      <rPr>
        <sz val="7"/>
        <rFont val="Arial"/>
        <family val="2"/>
      </rPr>
      <t>Constructions</t>
    </r>
  </si>
  <si>
    <r>
      <t xml:space="preserve">إيرادات إخرى
</t>
    </r>
    <r>
      <rPr>
        <sz val="8"/>
        <rFont val="Arial"/>
        <family val="2"/>
      </rPr>
      <t>Other Revenues</t>
    </r>
  </si>
  <si>
    <r>
      <rPr>
        <b/>
        <sz val="10"/>
        <rFont val="Arial"/>
        <family val="2"/>
      </rPr>
      <t>سلع</t>
    </r>
    <r>
      <rPr>
        <b/>
        <sz val="8"/>
        <rFont val="Arial"/>
        <family val="2"/>
      </rPr>
      <t xml:space="preserve">
</t>
    </r>
    <r>
      <rPr>
        <sz val="8"/>
        <rFont val="Arial"/>
        <family val="2"/>
      </rPr>
      <t>Goods</t>
    </r>
  </si>
  <si>
    <r>
      <rPr>
        <b/>
        <sz val="10"/>
        <rFont val="Arial"/>
        <family val="2"/>
      </rPr>
      <t>خدمات</t>
    </r>
    <r>
      <rPr>
        <b/>
        <sz val="8"/>
        <rFont val="Arial"/>
        <family val="2"/>
      </rPr>
      <t xml:space="preserve">
</t>
    </r>
    <r>
      <rPr>
        <sz val="8"/>
        <rFont val="Arial"/>
        <family val="2"/>
      </rPr>
      <t>Services</t>
    </r>
  </si>
  <si>
    <r>
      <rPr>
        <b/>
        <sz val="10"/>
        <rFont val="Arial"/>
        <family val="2"/>
      </rPr>
      <t>المجموع</t>
    </r>
    <r>
      <rPr>
        <b/>
        <sz val="8"/>
        <rFont val="Arial"/>
        <family val="2"/>
      </rPr>
      <t xml:space="preserve">
</t>
    </r>
    <r>
      <rPr>
        <sz val="8"/>
        <rFont val="Arial"/>
        <family val="2"/>
      </rPr>
      <t>Total</t>
    </r>
  </si>
  <si>
    <r>
      <rPr>
        <b/>
        <sz val="10"/>
        <rFont val="Arial"/>
        <family val="2"/>
      </rPr>
      <t>رمز نشاط</t>
    </r>
    <r>
      <rPr>
        <b/>
        <sz val="12"/>
        <rFont val="Arial"/>
        <family val="2"/>
      </rPr>
      <t xml:space="preserve">
</t>
    </r>
    <r>
      <rPr>
        <b/>
        <sz val="8"/>
        <rFont val="Arial"/>
        <family val="2"/>
      </rPr>
      <t>Activity Code</t>
    </r>
  </si>
  <si>
    <r>
      <t xml:space="preserve">رمز
النشاط
</t>
    </r>
    <r>
      <rPr>
        <sz val="8"/>
        <color indexed="8"/>
        <rFont val="Arial"/>
        <family val="2"/>
      </rPr>
      <t>Activity
Code</t>
    </r>
  </si>
  <si>
    <t xml:space="preserve">أهم المؤشرات الاقتصادية حسب ملكية المنشأة والنشاط الاقتصادي الرئيسي </t>
  </si>
  <si>
    <t>أ - قطاع عام ( مؤسسات حكومية ):</t>
  </si>
  <si>
    <t>ب - قطاع مشترك ( مختلط ):</t>
  </si>
  <si>
    <t>ج - قطاع خاص:</t>
  </si>
  <si>
    <t>النشاط الاقتصادي الرئيسي*</t>
  </si>
  <si>
    <t xml:space="preserve">Main Economic Indicators By Ownership And Main Economic Activity  </t>
  </si>
  <si>
    <t>Extraction of crude petroleum and natural gas</t>
  </si>
  <si>
    <t>استخراج النفط الخام والغاز الطبيعي</t>
  </si>
  <si>
    <t>Table No. (25) (Value QR. 000)</t>
  </si>
  <si>
    <t>Table No. (24) (Value QR. 000)</t>
  </si>
  <si>
    <t>Table No. (22) (Value QR. 000)</t>
  </si>
  <si>
    <t>جدول رقم (6) القيمة ألف ريال قطري</t>
  </si>
  <si>
    <t>Table No (6)  ( Value QR.000 )</t>
  </si>
  <si>
    <t>جدول رقم (2) القيمة ألف ريال قطري</t>
  </si>
  <si>
    <t>جدول رقم (5) القيمة ألف ريال قطري</t>
  </si>
  <si>
    <t>جدول رقم (7)</t>
  </si>
  <si>
    <t>Table No (7)</t>
  </si>
  <si>
    <t>جدول رقم (9) القيمة ألف ريال قطري</t>
  </si>
  <si>
    <t>جدول رقم (10)</t>
  </si>
  <si>
    <t>Table No (10)</t>
  </si>
  <si>
    <t>جدول رقم (18)  القيمة ألف ريال قطري</t>
  </si>
  <si>
    <t>Table No. (18) (Value QR. 000)</t>
  </si>
  <si>
    <t>جدول رقم (25)   القيمة ألف ريال قطري</t>
  </si>
  <si>
    <t>عدد المشتغلين
Number of Employees</t>
  </si>
  <si>
    <t>المجموع
Total</t>
  </si>
  <si>
    <t>Table No (9)  ( Value QR.000 )</t>
  </si>
  <si>
    <t>تقديرات القيمة المضافة حسب النشاط الاقتصادي الرئيسي
احصاءات تجارة الجملة والتجزئة</t>
  </si>
  <si>
    <t>ESTIMATES OF VALUE ADDED BY MAIN ECONOMIC ACTIVITY
 Wholesale And Retail Trade STATISTICS</t>
  </si>
  <si>
    <t>MAJOR ECONOMIC INDICATORS BY MAIN ECONOMIC ACTIVITY
Wholesale And Retail Trade STATISTICS</t>
  </si>
  <si>
    <t>ESTIMATES OF VALUE ADDED BY MAIN ECONOMIC ACTIVITY
RESTAURANTS AND HOTEL STATISTICS</t>
  </si>
  <si>
    <t>تقديرات القيمة المضافة حسب النشاط الاقتصادي الرئيسي
احصاءات الفنادق والمطاعم</t>
  </si>
  <si>
    <t>أهم المؤشرات الاقتصادية حسب النشاط الاقتصادي الرئيسي
احصاءات الفنادق والمطاعم</t>
  </si>
  <si>
    <t>MAJOR ECONOMIC INDICATORS BY MAIN ECONOMIC ACTIVITY
RESTAURANTS AND HOTEL STATISTICS</t>
  </si>
  <si>
    <t>جدول رقم (15) القيمة ألف ريال قطري</t>
  </si>
  <si>
    <t>جدول رقم (4) القيمة ألف ريال قطري</t>
  </si>
  <si>
    <t>Table No (4)  ( Value QR.000 )</t>
  </si>
  <si>
    <t>تقديرات القيمة المضافة حسب النشاط الاقتصادي الرئيسي 
إحصاءات النقل والإتصالات</t>
  </si>
  <si>
    <t xml:space="preserve">ESTIMATES OF VALUE ADDED BY MAIN ECONOMIC ACTIVITY
 TRANSPORT &amp; COMMUNICATIONS STATISTICS </t>
  </si>
  <si>
    <t>أهم المؤشرات الإقتصادية حسب النشاط الإقتصادي الرئيسي 
إحصاءات النقل والإتصالات</t>
  </si>
  <si>
    <t xml:space="preserve">MAIN ECONOMIC INDICATORS BY MAIN ECONOMIC ACTIVITY
 TRANSPORT &amp; COMMUNICATIONS STATISTICS </t>
  </si>
  <si>
    <t>عدد المشتغلين وتقديرات تعويضات العاملين حسب الجنسية و جنسية البنك 
احصاءات البنـــوك</t>
  </si>
  <si>
    <t>NUMBER OF EMPLOYEES &amp; ESTIMATES OF COMPENSATIONS OF EMPLOYEES BY NATIONALITY &amp; BANK NATIONALITY
 BANKS STATISTICS</t>
  </si>
  <si>
    <t>قيمة الإنتاج الإجمالي والقيمة المضافة حسب جنسية البنوك 
احصاءات البنـــوك</t>
  </si>
  <si>
    <t>VALUE OF GROSS OUTPUT &amp; VALUE ADDED BY BANK NATIONALITY 
BANKS STATISTICS</t>
  </si>
  <si>
    <t>NUMBER OF EMPLOYEES &amp; ESTIMATES OF COMPENSATIONS OF EMPLOYEES BY NATIONALITY &amp; NATIONALITY OF INSURANCE COMPANY
 INSURANCE STATISTICS</t>
  </si>
  <si>
    <t>عدد المشتغلين وتقديرات تعويضات العاملين حسب الجنسية وجنسية شركة التأمين
 احصاءات التأمين</t>
  </si>
  <si>
    <t>عدد و قيمة و ثائق التأمين حسب النوع وجنسية شركة التأمين 
احصاءات التأمين</t>
  </si>
  <si>
    <t>NUMBER &amp; VALUE OF INSURANCE POLICIES BY TYPE &amp; NATIONALITY OF INSURANCE COMPANY
 INSURANCE STATISTICS</t>
  </si>
  <si>
    <t>VALUE OF GROSS OUTPUT &amp; VALUE ADDED BY NATIONALITY OF INSURANCE COMPANY
 INSURANCE STATISTICS</t>
  </si>
  <si>
    <t>قيمة الإنتاج الإجمالي والقيمة المضافة حسب جنسية شركة التأمين 
احصاءات التأمين</t>
  </si>
  <si>
    <t>أهم المؤشرات الإقتصادية حسب جنسية شركة التأمين 
احصاءات التأمين</t>
  </si>
  <si>
    <t>MAIN ECONOMIC INDICATORS BY NATIONALITY OF INSURANCE COMPANY
 INSURANCE STATISTICS</t>
  </si>
  <si>
    <t>MAIN ECONOMIC INDICATORS BY BANK NATIONALITY
BANKS STATISTICS</t>
  </si>
  <si>
    <t>عدد المشتغلين وتقديرات تعويضات العاملين حسب الجنسية والنشاط الاقتصادى الرئيسى  
احصاءات خدمات الاعمال</t>
  </si>
  <si>
    <t>تقديرات القيمة المضافة حسب النشاط الاقتصادي الرئيسي
احصاءات خدمات الاعمال</t>
  </si>
  <si>
    <t>أهم المؤشرات الاقتصادية حسب النشاط الاقتصادي الرئيسي
احصاءات خدمات الاعمال</t>
  </si>
  <si>
    <t>تقديرات القيمة المضافة حسب النشاط الاقتصادي الرئيسي
إحصاءات الخدمات الاجتماعية والشخصية</t>
  </si>
  <si>
    <t>ESTIMATES OF VALUE ADDED BY MAIN ECONOMIC ACTIVITY
 SOCIAL &amp; PERSONAL SERVICES STATISTICS</t>
  </si>
  <si>
    <t xml:space="preserve">عدد المشتغلين و تقديرات تعويضات العاملين حسب الجنسية و النشاط الإقتصادي الرئيسي 
احصاءات الخدمات الاجتماعية والشخصية </t>
  </si>
  <si>
    <t>أهم المؤشرات الإقتصادية حسب النشاط الإقتصادي الرئيسي 
إحصاءات الخدمات الاجتماعية والشخصية</t>
  </si>
  <si>
    <t>MAIN ECONOMIC INDICATORS BY MAIN ECONOMIC ACTIVITY
 SOCIAL &amp; PERSONAL SERVICES STATISTICS</t>
  </si>
  <si>
    <t>تقديرات القيمة المضافة حسب النشاط الإقتصادي الرئيسي 
احصاءت الطاقة والصناعة</t>
  </si>
  <si>
    <t>ESTIMATES OF VALUE ADDED BY MAIN ECONOMIC ACTIVITY
 ENERGY AND MANUFACTURING STATISTICS</t>
  </si>
  <si>
    <r>
      <t xml:space="preserve">منتجات
</t>
    </r>
    <r>
      <rPr>
        <sz val="7"/>
        <rFont val="Arial"/>
        <family val="2"/>
      </rPr>
      <t>Products</t>
    </r>
  </si>
  <si>
    <t>عدد االمشتغلين وتقديرات تعويضات العاملين حسب الجنسية والنشاط الإقتصادي الرئيسي</t>
  </si>
  <si>
    <t>جدول رقم (1) القيمة ألف ريال قطري</t>
  </si>
  <si>
    <t>Table No (2)  ( Value QR.000 )</t>
  </si>
  <si>
    <t>Chapter 1
Energy &amp; Manufacturing Statistics</t>
  </si>
  <si>
    <t>Chapter 2
Building &amp; Construction Statistics</t>
  </si>
  <si>
    <t>Chapter 3
Wholesale &amp; Retail Trade Statistics</t>
  </si>
  <si>
    <t>Chapter 6
Banks &amp; Insurance Statistics</t>
  </si>
  <si>
    <t>Chapter 7
Business Services Statistics</t>
  </si>
  <si>
    <t>Chapter 8
Social &amp; Personal Services Statistics</t>
  </si>
  <si>
    <t>1- The Establishment:</t>
  </si>
  <si>
    <t>2-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</si>
  <si>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</si>
  <si>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</si>
  <si>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</si>
  <si>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</si>
  <si>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</si>
  <si>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</si>
  <si>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</si>
  <si>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</si>
  <si>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3- Ownership of Establishment:</t>
  </si>
  <si>
    <t>a - Public Sector (Government Establishments):</t>
  </si>
  <si>
    <t>b - Joint Sector (Mixed):</t>
  </si>
  <si>
    <t>c - Private Sector:</t>
  </si>
  <si>
    <t>4- Main Economic Activity:</t>
  </si>
  <si>
    <t>5- Employment (Employees):</t>
  </si>
  <si>
    <t>a- Owners Working in the Establishment:</t>
  </si>
  <si>
    <t>b- Unpaid Employees:</t>
  </si>
  <si>
    <t>c- Paid Employees:</t>
  </si>
  <si>
    <t>6- Compensation of Employees:</t>
  </si>
  <si>
    <t>a) Wages, Salaries and Cash Benefits:</t>
  </si>
  <si>
    <t>7- Revenues of Other Activities:</t>
  </si>
  <si>
    <t>8- Intermediate Goods:</t>
  </si>
  <si>
    <t>9- Intermediate Services:</t>
  </si>
  <si>
    <t>10- Value Added:</t>
  </si>
  <si>
    <t>12- Taxes on Production and Import (Indirect Taxes):</t>
  </si>
  <si>
    <t>14- Operating Surplus:</t>
  </si>
  <si>
    <t>15- Fixed Assets:</t>
  </si>
  <si>
    <t>16- Fixed Capital Additions During the Year:</t>
  </si>
  <si>
    <t>18- Profit of Shares:</t>
  </si>
  <si>
    <t>قطريون
Qataris</t>
  </si>
  <si>
    <t>تعويضات العاملين
Compensations of Employees</t>
  </si>
  <si>
    <t>غير قطريين
Non-Qatari</t>
  </si>
  <si>
    <t>NUMBER OF  EMPLOYEES &amp; COMPENSATIONS OF EMPLOYEES BY NATIONALITY &amp; MAIN ECONOMIC ACTIVITY
BUILDING &amp; CONSTRUCTION STATISTICS</t>
  </si>
  <si>
    <t>NUMBER OF  EMPLOYEES &amp; COMPENSATIONS OF EMPLOYEES BY NATIONALITY &amp; MAIN ECONOMIC ACTIVITY
ENERGY AND MANUFACTURING STATISTICS</t>
  </si>
  <si>
    <t>NUMBER OF  EMPLOYEES &amp; COMPENSATIONS OF EMPLOYEES BY NATIONALITY &amp; MAIN ECONOMIC ACTIVITY
 Wholesale And Retail Trade STATISTICS</t>
  </si>
  <si>
    <t>Qataris</t>
  </si>
  <si>
    <t>Compensations Of Employees</t>
  </si>
  <si>
    <t>NUMBER OF  EMPLOYEES &amp; COMPENSATIONS OF EMPLOYEES BY NATIONALITY &amp; MAIN ECONOMIC ACTIVITY
TRANSPORT &amp; COMMUNICATIONS STATISTICS</t>
  </si>
  <si>
    <t>NUMBER OF  EMPLOYEES &amp; COMPENSATIONS OF EMPLOYEES BY NATIONALITY &amp; MAIN ECONOMIC ACTIVITY
RESTAURANTS AND HOTEL STATISTICS</t>
  </si>
  <si>
    <t>غير قطريين
آNon-Qatari</t>
  </si>
  <si>
    <t>NUMBER OF EMPLOYEES &amp; ESTIMATE COMPENSATIONS OF EMPLOYEES BY NATIONALITY &amp; MAIN ECONOMIC ACTIVITY
 SOCIAL &amp; PERSONAL SERVICE STATISTICS</t>
  </si>
  <si>
    <t>أهم المؤشرات الإقتصادية حسب النشاط الإقتصادي الرئيسي 
احصاءت الطاقة والصناعة</t>
  </si>
  <si>
    <t>MAIN ECONOMIC INDICATORS BY MAIN ECONOMIC ACTIVITY
 INDUSTRY AND ENERGY STATISTICS</t>
  </si>
  <si>
    <t xml:space="preserve">جدول رقم (3) </t>
  </si>
  <si>
    <t>Table No (3)</t>
  </si>
  <si>
    <t>جدول رقم (8) القيمة ألف ريال قطري</t>
  </si>
  <si>
    <t>Table No (8)  ( Value QR.000 )</t>
  </si>
  <si>
    <t>أهم المؤشرات الإقتصادية حسب النشاط الإقتصادي الرئيسي 
احصاءات تجارة الجملة والتجزئة</t>
  </si>
  <si>
    <t>جدول رقم (11) القيمة ألف ريال قطري</t>
  </si>
  <si>
    <t xml:space="preserve">Table No. (23) </t>
  </si>
  <si>
    <t>ويرحب الجهاز بأية ملاحظات واقتراحات من شأنها تحسين مضمون هذه النشرة.</t>
  </si>
  <si>
    <t>B</t>
  </si>
  <si>
    <t>Mining and quarrying</t>
  </si>
  <si>
    <t>التعدين واستغلال المحاجر</t>
  </si>
  <si>
    <t>06</t>
  </si>
  <si>
    <t>08</t>
  </si>
  <si>
    <t>Other mining and quarrying</t>
  </si>
  <si>
    <t>الأنشطة الأخرى للتعدين واستغلال المحاجر</t>
  </si>
  <si>
    <t>09</t>
  </si>
  <si>
    <t>Mining support service activities</t>
  </si>
  <si>
    <t>أنشطة خدمات دعم التعدين</t>
  </si>
  <si>
    <t>Manufacturing</t>
  </si>
  <si>
    <t>الصناعة التحويلية</t>
  </si>
  <si>
    <t>Manufacture of food products</t>
  </si>
  <si>
    <t>صُنع المنتجات الغذائية</t>
  </si>
  <si>
    <t>Manufacture of beverages</t>
  </si>
  <si>
    <t>صُنع المشروبات</t>
  </si>
  <si>
    <t>Manufacture of textiles</t>
  </si>
  <si>
    <t>صُنع المنسوجات</t>
  </si>
  <si>
    <t>Manufacture of wearing apparel</t>
  </si>
  <si>
    <t>صُنع الملبوسات</t>
  </si>
  <si>
    <t>Manufacture of leather and related products</t>
  </si>
  <si>
    <t>صُنع المنتجات الجلدية والمنتجات ذات الصلة</t>
  </si>
  <si>
    <t>16</t>
  </si>
  <si>
    <t>Manufacture of wood and of products of wood and cork, except furniture, manufacture of aeticles of straw and plaiting materials plaiting materials</t>
  </si>
  <si>
    <t>صُنع الخشب ومنتجات الخشب والفلين ، باستثناء الأثاث ، صُنع أصناف من القش ومواد الضفر</t>
  </si>
  <si>
    <t>Manufacture of paper and paper products</t>
  </si>
  <si>
    <t>صُنع الورق ومنتجات الورق</t>
  </si>
  <si>
    <t>Printing and reproduction of recorded media</t>
  </si>
  <si>
    <t>الطباعة واستنساخ وسائط الأعلام المسجّلة</t>
  </si>
  <si>
    <t>Manufacture of coke and refined petroleum products</t>
  </si>
  <si>
    <t>صنع فحم الكوك والمنتجات النفطية المكررة</t>
  </si>
  <si>
    <t>Manufacture of chemicals and chemical products</t>
  </si>
  <si>
    <t>صُنع المواد الكيميائية والمنتجات الكيميائية</t>
  </si>
  <si>
    <t>Manufacture of basic pharmaceutical products and pharmaceutical preparations</t>
  </si>
  <si>
    <t>صنع المنتجات الصيدلانية الأساسية والمستحضرات الصيدلانية</t>
  </si>
  <si>
    <t>Manufacture of rubber and plastics products</t>
  </si>
  <si>
    <t>صنع منتجات المطاط واللدائن</t>
  </si>
  <si>
    <t>Manufacture of other non-metallic mineral products</t>
  </si>
  <si>
    <t>صنع منتجات المعادن اللافلزية الأخرى</t>
  </si>
  <si>
    <t>Manufacture of basic metals</t>
  </si>
  <si>
    <t>صنع الفلزات القاعدية</t>
  </si>
  <si>
    <t>Manufacture of fabricated metal products, except machinery and equipment</t>
  </si>
  <si>
    <t>صنع منتجات المعادن المشكلة باستثناء الآلات والمعدات</t>
  </si>
  <si>
    <t>Manufacture of electrical equipment</t>
  </si>
  <si>
    <t>صنع المعدات الكهربائية</t>
  </si>
  <si>
    <t>Manufacture of machinery and equipment n.e.c.</t>
  </si>
  <si>
    <t>صنع الآلات والمعدات غير المصنفة في موضع أخر</t>
  </si>
  <si>
    <t>Manufacture of motor vehicles, trailers and semi-trailers</t>
  </si>
  <si>
    <t>صنع المركبات ذات المحركات والمركبات المقطورة ونصف المقطورة</t>
  </si>
  <si>
    <t>Manufacture of other transport equipment</t>
  </si>
  <si>
    <t>صنع معدات النقل الأخرى</t>
  </si>
  <si>
    <t>Manufacture of furniture</t>
  </si>
  <si>
    <t>صنع الأثاث</t>
  </si>
  <si>
    <t>Other manufacturing</t>
  </si>
  <si>
    <t>الصناعة التحويلية الأخرى</t>
  </si>
  <si>
    <t>Repair and installation of machinery and equipment</t>
  </si>
  <si>
    <t>إصلاح وتركيب الآلات والمعدات</t>
  </si>
  <si>
    <t>Electricity, gas, steam and air conditioning supply</t>
  </si>
  <si>
    <t>إمدادات الكهرباء والغاز والبخار وتكييف الهواء</t>
  </si>
  <si>
    <t>توصيل الكهرباء والغاز والبخار وتكييف الهواء</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</si>
  <si>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</si>
  <si>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</si>
  <si>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</si>
  <si>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</si>
  <si>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</si>
  <si>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</si>
  <si>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Remediation activities and other waste management services</t>
  </si>
  <si>
    <t>أنشطة المعالجة وخدمات إدارة النفايات الأخرى</t>
  </si>
  <si>
    <t>Table No (1)  ( Value QR.000 )</t>
  </si>
  <si>
    <t>تقديرات الايرادات حسب المصادر
احصاءات البناء والتشييد</t>
  </si>
  <si>
    <t>تقديرات القيمة المضافة حسب النشاط الاقتصادي الرئيسي
احصاءات البناء والتشييد</t>
  </si>
  <si>
    <t>أهم المؤشرات الاقتصادية حسب النشاط الاقتصادي الرئيسي
احصاءات البناء والتشييد</t>
  </si>
  <si>
    <t>Wholesale trade, except of motor vehicles and motorcycles</t>
  </si>
  <si>
    <t>Retail trade, except of motor vehicles and motorcycles</t>
  </si>
  <si>
    <t>Wholesale and retail trade and repair of motor vehicles and motorcycles</t>
  </si>
  <si>
    <t xml:space="preserve">تجارة الجملة والتجزئة ،واصلاح المركبات ذات المحركات والدراجات النارية </t>
  </si>
  <si>
    <t>تجارة الجملة ، باستثناء المركبات ذات المحركات والدراجات النارية</t>
  </si>
  <si>
    <t xml:space="preserve">تجارة التجزئة،باستثناء المركبات ذات المحركات والدراجات النارية </t>
  </si>
  <si>
    <t>(1) يشمل الأجور والرواتب والمزايا العينية ومكافآت مجلس الإدارة</t>
  </si>
  <si>
    <t>Number Of  Employees &amp; Compensation Of Employees By Nationality &amp; Main Economic Activity</t>
  </si>
  <si>
    <r>
      <t>هي المنشأة التي يحوزها فرد (شخص طبيعي) ولا يشاركه في حيازتها أحد</t>
    </r>
    <r>
      <rPr>
        <sz val="12"/>
        <rFont val="Simplified Arabic"/>
        <family val="1"/>
      </rPr>
      <t>.</t>
    </r>
  </si>
  <si>
    <r>
      <t>هي شركة يتكون رأسمالها من أسهم متساوية القيمة غير مطروحة للاكتتاب العام وغير قابلة للتداول ويطرح الاكتتاب فيها لعدد محدود من الأشخاص عادة المؤسسون، ولا تتعدى مسؤولية المساهم حدود حصته من الأسهم في</t>
    </r>
    <r>
      <rPr>
        <b/>
        <sz val="12"/>
        <rFont val="Arabic Transparent"/>
        <charset val="178"/>
      </rPr>
      <t xml:space="preserve"> </t>
    </r>
    <r>
      <rPr>
        <sz val="12"/>
        <rFont val="Arabic Transparent"/>
        <charset val="178"/>
      </rPr>
      <t>رأسمال</t>
    </r>
    <r>
      <rPr>
        <b/>
        <sz val="12"/>
        <rFont val="Arabic Transparent"/>
        <charset val="178"/>
      </rPr>
      <t xml:space="preserve"> </t>
    </r>
    <r>
      <rPr>
        <sz val="12"/>
        <rFont val="Arabic Transparent"/>
        <charset val="178"/>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</si>
  <si>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2"/>
        <rFont val="Times New Roman"/>
        <family val="1"/>
      </rPr>
      <t>…</t>
    </r>
    <r>
      <rPr>
        <sz val="12"/>
        <rFont val="Arabic Transparent"/>
        <charset val="178"/>
      </rPr>
      <t xml:space="preserve"> الخ.</t>
    </r>
  </si>
  <si>
    <t xml:space="preserve">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استعمالها بطرق أخرى، كذلك مخزون المنتجات التي تحوز عليها المنشأة من منشآت أخرى بهدف استخدامها للاستهلاك الوسيط أو إعادة بيعها دون إدخال مزيد من التجهيز عليها.
</t>
  </si>
  <si>
    <t>-</t>
  </si>
  <si>
    <t>تتكون من شريكين أو أكثر بعقد رسمي، ولا يزيد عدد الشركاء فيها عن عدد تنص عليه قوانين الدولة المعنية، يذكرون بالاسم في عقد الشركة.</t>
  </si>
  <si>
    <t>Composed of two or more partners with official contract and number of partners should not be more than a number stated in concerned country laws and mentioned namely in company’s contract.</t>
  </si>
  <si>
    <t>لا يقل رأس مال الشركة عن مبلغ تحدده قوانين الدولة المعنية.</t>
  </si>
  <si>
    <t>كل شريك من الشركاء مسؤول عن الالتزامات المالية للشركة بقدر حصته في رأس المال فقط.</t>
  </si>
  <si>
    <t>محظور على الشركة الاشتغال في أعمال التأمين أو أعمال البنوك أو الادخار أو تلقي الودائع أو استثمار الأموال لحساب الغير بوجه عام.</t>
  </si>
  <si>
    <t>تؤسس الشركة لمدة محددة ويُنص بالمدة في عقد تأسيس الشركة.</t>
  </si>
  <si>
    <t>لابد أن يكون اسم الشركة التجاري متبوعاً بعبارة ذات مسؤولية محدودة (ذ.م.م) أي أنه يمكن معرفة هذا النوع من الشركات من واقع عنوانها أو أسمها التجاري.</t>
  </si>
  <si>
    <t>Company’s capital should not be less than a specific amount determined by concerned country laws.</t>
  </si>
  <si>
    <t>Each partner is responsible for company’s obligations within the amount of his share in capital only.</t>
  </si>
  <si>
    <t>The company is prohibited in general from practicing work of insurance, banking, saving, receiving deposits or investing funds for others.</t>
  </si>
  <si>
    <t>The company is established for a specific period that should be stated in company’s articles of incorporation.</t>
  </si>
  <si>
    <t>The company’s commercial name should be followed with the term “with limited liability (W.L.L.)”, i.e. type of such companies could be known from its address or commercial name.</t>
  </si>
  <si>
    <t>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</si>
  <si>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t>
  </si>
  <si>
    <t xml:space="preserv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</si>
  <si>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t>
  </si>
  <si>
    <t>النقل البري و النقل عبر الأنابيب</t>
  </si>
  <si>
    <t>النقل المائي</t>
  </si>
  <si>
    <t>النقل الجوي</t>
  </si>
  <si>
    <t>التخزين وأنشطة الدعم للنقل</t>
  </si>
  <si>
    <t>أنشطة البريد ونقل الطرود بواسطة مندوبين</t>
  </si>
  <si>
    <t>الاتصالات</t>
  </si>
  <si>
    <t>Land transport and transport via pipelines</t>
  </si>
  <si>
    <t>Water transport</t>
  </si>
  <si>
    <t>Air transport</t>
  </si>
  <si>
    <t>Warehousing and support activities for transportation</t>
  </si>
  <si>
    <t>Postal and courier activities</t>
  </si>
  <si>
    <t>Telecommunications</t>
  </si>
  <si>
    <t>أهم المؤشرات الإقتصادية حسب جنسية البنك 
احصاءات البنـــوك</t>
  </si>
  <si>
    <t>Other \ Life</t>
  </si>
  <si>
    <t>1- Net Collected Premiums</t>
  </si>
  <si>
    <t>2- Net Claims Paid</t>
  </si>
  <si>
    <t>3- Commissions Received</t>
  </si>
  <si>
    <t>4- Income From Investing Technical Reserves</t>
  </si>
  <si>
    <t>5- Change In Tehnical Reserves</t>
  </si>
  <si>
    <t>6- Other Revenues</t>
  </si>
  <si>
    <t>F- Compensation Of Employees</t>
  </si>
  <si>
    <t>Motion picture, video and television programme production, sound recording and music publishing ac</t>
  </si>
  <si>
    <t>أنشطة إنتاج الأفلام والبرامج التلفزيونية والتسجيلات الصوتية ونشرالموسيقى</t>
  </si>
  <si>
    <t>Computer programming, consultancy and related activities</t>
  </si>
  <si>
    <t>أنشطة البرمجة الحاسوبية والخبرة الاستشارية وما يتصل بها من أنشطة</t>
  </si>
  <si>
    <t>Financial service activities, except insurance and pension funding</t>
  </si>
  <si>
    <t>أنشطة الخدمات المالية ، فيما عدا تمويل التأمين وصناديق المعاشات</t>
  </si>
  <si>
    <t>Activities auxiliary to financial service and insurance activities</t>
  </si>
  <si>
    <t>الأنشطة المساعدة لأنشطة الخدمات المالية وأنشطة التأمين</t>
  </si>
  <si>
    <t>الأنشطة العقارية</t>
  </si>
  <si>
    <t>Legal and accounting activities</t>
  </si>
  <si>
    <t>الأنشطة القانونية وأنشطة المحاسبة</t>
  </si>
  <si>
    <t>Activities of head offices; management consultancy activities</t>
  </si>
  <si>
    <t>أنشطة المكاتب الرئيسية ، وألأنشطة الاستشارية في مجال الإدارة</t>
  </si>
  <si>
    <t>Architectural and engineering activities; technical testing and analysis</t>
  </si>
  <si>
    <t xml:space="preserve">الأنشطة المعمارية والهندسية ، والاختبارات الفنية والتحليل </t>
  </si>
  <si>
    <t>Advertising and market research</t>
  </si>
  <si>
    <t>أبحاث الإعلان والسوق</t>
  </si>
  <si>
    <t>Other professional, scientific and technical activities</t>
  </si>
  <si>
    <t>الأنشطة المهنية والعلمية والتقنية الأخرى</t>
  </si>
  <si>
    <t>Veterinary activities</t>
  </si>
  <si>
    <t>الأنشطة البيطرية</t>
  </si>
  <si>
    <t>Rental and leasing activities</t>
  </si>
  <si>
    <t>الأنشطة الإيجارية</t>
  </si>
  <si>
    <t>Employment activities</t>
  </si>
  <si>
    <t>أنشطة الاستخدام</t>
  </si>
  <si>
    <t>Travel agency, tour operator, reservation service and related activities</t>
  </si>
  <si>
    <t>وكالات السفر ومنظمو الرحلات السياحية وخدمات الحجز والأنشطة المتصلة بها</t>
  </si>
  <si>
    <t>Security and investigation activities</t>
  </si>
  <si>
    <t>أنشطة الأمن والتحقيقات</t>
  </si>
  <si>
    <t>Services to buildings and landscape activities</t>
  </si>
  <si>
    <t>أنشطة تقديم الخدمات للمباني وتجميل المواقع</t>
  </si>
  <si>
    <t>Office administrative, office support and other business support activities</t>
  </si>
  <si>
    <t xml:space="preserve">الأنشطة الإدارية للمكاتب ، وأنشطة الدعم للمكاتب وغير ذلك من أنشطة الدعم للأعمال </t>
  </si>
  <si>
    <t>التعليم</t>
  </si>
  <si>
    <t xml:space="preserve">الأنشطة في مجال صحة الإنسان </t>
  </si>
  <si>
    <t>أنشطة الرعاية مع الاقامة</t>
  </si>
  <si>
    <t>الأنشطة الإبداعية والفنون والترفيهيه</t>
  </si>
  <si>
    <t>أنشطة المكتبات و المحفوظات، والمتاحف والأنشطة الثقافية الأخرى</t>
  </si>
  <si>
    <t>الأنشطة الرياضية والترفيه والتسلية</t>
  </si>
  <si>
    <t>إصلاح أجهزة الحاسوب والسلع الشخصية والمنزلية</t>
  </si>
  <si>
    <t>أنشطة الخدمات الشخصية الأخرى</t>
  </si>
  <si>
    <t>Education</t>
  </si>
  <si>
    <t>Human health activities</t>
  </si>
  <si>
    <t>Residentil care activities</t>
  </si>
  <si>
    <t>Social work activies without accommodation</t>
  </si>
  <si>
    <t>Creative, arts and entertainment activities</t>
  </si>
  <si>
    <t>Libraries, archives, museums and other cultural activities</t>
  </si>
  <si>
    <t>Sports activities and amusement and recreation activities</t>
  </si>
  <si>
    <t>Repair of computers and personal and household goods</t>
  </si>
  <si>
    <t>Other personal service activities</t>
  </si>
  <si>
    <t xml:space="preserve">أنشطة العمل الاجتماعي دون الاقامه </t>
  </si>
  <si>
    <r>
      <t xml:space="preserve">الفصل الثالث
إحصاءات تجارة الجملة والتجزئة
</t>
    </r>
    <r>
      <rPr>
        <b/>
        <sz val="18"/>
        <color indexed="8"/>
        <rFont val="Arial"/>
        <family val="2"/>
      </rPr>
      <t xml:space="preserve">Chapter 3
Wholesale and Retail Trade Statistics
</t>
    </r>
  </si>
  <si>
    <r>
      <t xml:space="preserve">الفصل الرابع 
إحصاءات النقل والاتصالات
</t>
    </r>
    <r>
      <rPr>
        <b/>
        <sz val="18"/>
        <color indexed="8"/>
        <rFont val="Arial"/>
        <family val="2"/>
      </rPr>
      <t xml:space="preserve">Chapter 4
Transport &amp; Communications Statistics
</t>
    </r>
  </si>
  <si>
    <r>
      <t xml:space="preserve">الفصل الخامس 
إحصاءات الفنادق والمطاعم
</t>
    </r>
    <r>
      <rPr>
        <b/>
        <sz val="18"/>
        <color indexed="8"/>
        <rFont val="Arial"/>
        <family val="2"/>
      </rPr>
      <t xml:space="preserve">Chapter 5
Hotels and Restaurants Statistics
</t>
    </r>
  </si>
  <si>
    <r>
      <t xml:space="preserve">الفصل الثامن
</t>
    </r>
    <r>
      <rPr>
        <b/>
        <sz val="22"/>
        <color indexed="8"/>
        <rFont val="Arial"/>
        <family val="2"/>
      </rPr>
      <t>إحصاءات الخدمات الاجتماعية والشخصية</t>
    </r>
    <r>
      <rPr>
        <b/>
        <sz val="24"/>
        <color indexed="8"/>
        <rFont val="Arial"/>
        <family val="2"/>
      </rPr>
      <t xml:space="preserve">
</t>
    </r>
    <r>
      <rPr>
        <b/>
        <sz val="18"/>
        <color indexed="8"/>
        <rFont val="Arial"/>
        <family val="2"/>
      </rPr>
      <t xml:space="preserve">Chapter 8
Personal and Social Services Statistics
</t>
    </r>
  </si>
  <si>
    <r>
      <t xml:space="preserve">الفصل السادس
إحصاءات البنوك والتأمين
</t>
    </r>
    <r>
      <rPr>
        <b/>
        <sz val="18"/>
        <rFont val="Arial"/>
        <family val="2"/>
      </rPr>
      <t xml:space="preserve">Chapter 6
Banks &amp; Insurance Statistics
</t>
    </r>
  </si>
  <si>
    <r>
      <t xml:space="preserve">الفصل السابع
إحصاءات خدمات الأعمال
</t>
    </r>
    <r>
      <rPr>
        <b/>
        <sz val="16"/>
        <color indexed="8"/>
        <rFont val="Arial"/>
        <family val="2"/>
      </rPr>
      <t xml:space="preserve">Chapter 7
Business Services Statistics
</t>
    </r>
  </si>
  <si>
    <t>أنشطة خدمات الأطعمة والمشروبات</t>
  </si>
  <si>
    <t>Food and beverage service activities</t>
  </si>
  <si>
    <t xml:space="preserve">الإقامة </t>
  </si>
  <si>
    <t xml:space="preserve"> الإقامة </t>
  </si>
  <si>
    <t>Table No (11)  Value QR.000</t>
  </si>
  <si>
    <t>جدول رقم (12) القيمة ألف ريال قطري</t>
  </si>
  <si>
    <t>Table No (12) Value QR.000</t>
  </si>
  <si>
    <t xml:space="preserve">جدول رقم (13) </t>
  </si>
  <si>
    <t>Table No (13)</t>
  </si>
  <si>
    <t>جدول رقم (14) القيمة ألف ريال قطري</t>
  </si>
  <si>
    <t>Table No (14) Value QR.000</t>
  </si>
  <si>
    <t>Table No (15) Value QR.000</t>
  </si>
  <si>
    <t>Table No (16)</t>
  </si>
  <si>
    <t>جدول رقم (16)</t>
  </si>
  <si>
    <t>جدول رقم (17)  القيمة ألف ريال قطري</t>
  </si>
  <si>
    <t>Table No. (17) (Value QR. 000)</t>
  </si>
  <si>
    <t xml:space="preserve">جدول رقم (19) </t>
  </si>
  <si>
    <t xml:space="preserve">Table No. (19) </t>
  </si>
  <si>
    <t>جدول رقم (20)    القيمة ألف ريال قطري</t>
  </si>
  <si>
    <t>Table No. (20) (Value QR. 000)</t>
  </si>
  <si>
    <t>جدول رقم (21)   القيمة ألف ريال قطري</t>
  </si>
  <si>
    <t>Table No. (21) (Value QR. 000)</t>
  </si>
  <si>
    <t>جدول رقم (22)   القيمة ألف ريال قطري</t>
  </si>
  <si>
    <t xml:space="preserve">جدول رقم (23)   </t>
  </si>
  <si>
    <t>جدول رقم (24)   القيمة ألف ريال قطري</t>
  </si>
  <si>
    <t>جدول رقم (26)</t>
  </si>
  <si>
    <t>Table No (26)</t>
  </si>
  <si>
    <t>جدول رقم (27)   القيمة ألف ريال قطري</t>
  </si>
  <si>
    <t>Table No. (27) (Value QR. 000)</t>
  </si>
  <si>
    <t>جدول رقم (28) القيمة ألف ريال قطري</t>
  </si>
  <si>
    <t>Table No (28) Value QR.000</t>
  </si>
  <si>
    <t xml:space="preserve">جدول رقم (29) </t>
  </si>
  <si>
    <t xml:space="preserve">Table No (29) </t>
  </si>
  <si>
    <t xml:space="preserve"> المحتويات</t>
  </si>
  <si>
    <t xml:space="preserve"> Contents</t>
  </si>
  <si>
    <t>التعدين واستغلال المحاجر
Mining and quarrying</t>
  </si>
  <si>
    <t>الصناعة التحويلية
Manufacturing</t>
  </si>
  <si>
    <t>إمدادات الكهرباء والغاز والبخار وتكييف الهواء
Electricity, gas, steam and air conditioning supply</t>
  </si>
  <si>
    <t>Graph (1) شكل</t>
  </si>
  <si>
    <t>إمدادات المياه ،أنشطة الصرف الصحي وإدارة النفايات ومعالجتها
Water supply; sewerage, waste management and remediation activities</t>
  </si>
  <si>
    <r>
      <rPr>
        <b/>
        <sz val="10"/>
        <rFont val="Arial"/>
        <family val="2"/>
      </rPr>
      <t xml:space="preserve">القيمة ألف ريال  </t>
    </r>
    <r>
      <rPr>
        <b/>
        <sz val="8"/>
        <rFont val="Arial"/>
        <family val="2"/>
      </rPr>
      <t>Value QR.000</t>
    </r>
  </si>
  <si>
    <t>Graph (2) شكل</t>
  </si>
  <si>
    <t>Graph (3) شكل</t>
  </si>
  <si>
    <t>تجارة الجملة والتجزئة ،واصلاح المركبات ذات المحركات والدراجات النارية
Wholesale and retail trade and repair of motor vehicles and motorcycles</t>
  </si>
  <si>
    <t>تجارة الجملة ، باستثناء المركبات ذات المحركات والدراجات النارية
Wholesale trade, except of motor vehicles and motorcycles</t>
  </si>
  <si>
    <t>تجارة التجزئة،باستثناء المركبات ذات المحركات والدراجات النارية
Retail trade, except of motor vehicles and motorcycles</t>
  </si>
  <si>
    <t>النقل البري و النقل عبر الأنابيب
Land transport and transport via pipelines</t>
  </si>
  <si>
    <t>النقل المائي
Water transport</t>
  </si>
  <si>
    <t>الاتصالات
Telecommunications</t>
  </si>
  <si>
    <t>تقديرات القيمة المضافة حسب النشاط الاقتصادي الرئيسي
إحصاءات النقل والإتصالات</t>
  </si>
  <si>
    <t>ESTIMATES OF VALUE ADDED BY MAIN ECONOMIC ACTIVITY
 RESTAURANTS AND HOTEL STATISTICS</t>
  </si>
  <si>
    <t>أنشطة خدمات الأطعمة والمشروبات
Food and beverage service activities</t>
  </si>
  <si>
    <t xml:space="preserve">Accommodation </t>
  </si>
  <si>
    <t>Accommodation</t>
  </si>
  <si>
    <t xml:space="preserve"> الإقامة
Accommodation</t>
  </si>
  <si>
    <t>قطرية
Qatari</t>
  </si>
  <si>
    <t>عربية
Arabic</t>
  </si>
  <si>
    <t>أوروبية
European</t>
  </si>
  <si>
    <t>أخرى
Other</t>
  </si>
  <si>
    <t>Graph (5) شكل</t>
  </si>
  <si>
    <t>Graph (7) شكل</t>
  </si>
  <si>
    <t>Graph (6) شكل</t>
  </si>
  <si>
    <t>Graph (8) شكل</t>
  </si>
  <si>
    <t>تقديرات القيمة المضافة حسب النشاط الاقتصادي الرئيسي
إحصاءات خدمات الأعمال</t>
  </si>
  <si>
    <t>أنشطة البرمجة الحاسوبية والخبرة الاستشارية وما يتصل بها من أنشطة
Computer programming, consultancy and related activities</t>
  </si>
  <si>
    <t>أنشطة الخدمات المالية ، فيما عدا تمويل التأمين وصناديق المعاشات
Financial service activities, except insurance and pension funding</t>
  </si>
  <si>
    <t>الأنشطة المساعدة لأنشطة الخدمات المالية وأنشطة التأمين
Activities auxiliary to financial service and insurance activities</t>
  </si>
  <si>
    <t>الأنشطة العقارية
Real estate activities</t>
  </si>
  <si>
    <t>الأنشطة القانونية وأنشطة المحاسبة
Legal and accounting activities</t>
  </si>
  <si>
    <t>أنشطة المكاتب الرئيسية ، وألأنشطة الاستشارية في مجال الإدارة
Activities of head offices; management consultancy activities</t>
  </si>
  <si>
    <t>الأنشطة المعمارية والهندسية ، والاختبارات الفنية والتحليل
 Architectural and engineering activities; technical testing and analysis</t>
  </si>
  <si>
    <t>أبحاث الإعلان والسوق
Advertising and market research</t>
  </si>
  <si>
    <t>الأنشطة المهنية والعلمية والتقنية الأخرى
Other professional, scientific and technical activities</t>
  </si>
  <si>
    <t>الأنشطة البيطرية
Veterinary activities</t>
  </si>
  <si>
    <t>الأنشطة الإيجارية
Rental and leasing activities</t>
  </si>
  <si>
    <t>أنشطة الاستخدام
Employment activities</t>
  </si>
  <si>
    <t xml:space="preserve">ESTIMATES OF VALUE ADDED BY MAIN ECONOMIC ACTIVITY
 BUSINESS SERVICES STATISTICS </t>
  </si>
  <si>
    <t>أنشطة إنتاج الأفلام والبرامج التلفزيونية والتسجيلات الصوتية ونشرالموسيقى
Motion picture, video and television programme
 production, sound recording and music publishing ac</t>
  </si>
  <si>
    <t>الأنشطة الإدارية للمكاتب ، وأنشطة الدعم للمكاتب وغير ذلك من أنشطة الدعم للأعمال
 Office administrative, office support and 
other business support activities</t>
  </si>
  <si>
    <t>NUMBER OF  EMPLOYEES &amp; COMPENSATIONS OF EMPLOYEES BY NATIONALITY &amp; MAIN ECONOMIC ACTIVITY
 BUSINESS SERVICES STATISTICS</t>
  </si>
  <si>
    <t>ESTIMATES OF VALUE ADDED BY MAIN ECONOMIC ACTIVITY
BUSINESS SERVICES STATISTICS</t>
  </si>
  <si>
    <t>MAJOR ECONOMIC INDICATORS BY MAIN ECONOMIC ACTIVITY
BUSINESS SERVICES STATISTICS</t>
  </si>
  <si>
    <t xml:space="preserve">ESTIMATES OF VALUE ADDED BY MAIN ECONOMIC ACTIVITY
 SOCIAL &amp; PERSONAL SERVICE STATISTICS </t>
  </si>
  <si>
    <t>تقديرات القيمة المضافة حسب النشاط الاقتصادي الرئيسي
احصاءات الخدمات الاجتماعية والشخصية</t>
  </si>
  <si>
    <t>تجارة الجملة والتجزئة ،واصلاح المركبات ذات المحركات والدراجات النارية
 Wholesale and retail trade and repair of motor vehicles and motorcycles</t>
  </si>
  <si>
    <t>التعليم
Education</t>
  </si>
  <si>
    <t>الأنشطة في مجال صحة الإنسان
 Human health activities</t>
  </si>
  <si>
    <t>أنشطة الرعاية مع الاقامة
Residentil care activities</t>
  </si>
  <si>
    <t>أنشطة العمل الاجتماعي دون الاقامه
 Social work activies without accommodation</t>
  </si>
  <si>
    <t>الأنشطة الإبداعية والفنون والترفيهيه
Creative, arts and entertainment activities</t>
  </si>
  <si>
    <t>أنشطة المكتبات و المحفوظات، والمتاحف والأنشطة الثقافية الأخرى
Libraries, archives, museums and other cultural activities</t>
  </si>
  <si>
    <t>الأنشطة الرياضية والترفيه والتسلية
Sports activities and amusement and recreation activities</t>
  </si>
  <si>
    <t>إصلاح أجهزة الحاسوب والسلع الشخصية والمنزلية
Repair of computers and personal and household goods</t>
  </si>
  <si>
    <t>أنشطة الخدمات الشخصية الأخرى
Other personal service activities</t>
  </si>
  <si>
    <t>وبهذه المناسبة نتوجه بالشكر إلى كافة المؤسسات  وشركات القطاع الخاص على تعاونهم معنا وتزويدنا بالبيانات اللازمة لإنجاز هذا المسح .</t>
  </si>
  <si>
    <t>The Planning and Statistics Authority welcomes any comments and suggestions that would improve the content of this bulletin.</t>
  </si>
  <si>
    <t>وفقا للتصنيف الوطني للأنشطة الاقتصادية الصادر عن جهاز التخطيط والاحصاء في يناير 2015 و المنبثق عن التنقيح الرابع للتصنيف الصناعي الدولي الموحد لكافة الأنشطة الاقتصادية الصادر عن شعبة الاحصاء بالأمم المتحدة فان المسح يغطي الانشطة الاقتصادية التالية :</t>
  </si>
  <si>
    <t>2 - فترة الإسناد الزمني:</t>
  </si>
  <si>
    <t>يتم جمع بيانات المسح عن سنة ميلادية تبدأ من أول يناير و تنتهي في اخر ديسمبر لسنة البحث .</t>
  </si>
  <si>
    <t>يتم جمع البيانات عبر 9 نماذج مختلفة وفقا لطبيعة و خصوصية الانشطة الاقتصادية المستهدفة من خلال المسح السنوي و ذلك على النحو التالي :</t>
  </si>
  <si>
    <t>بشكل عام تهدف كافة الاستبيانات الى جمع بيانات تتعلق بالعمالة حسب الجنسية و الجنس و المهنة و الاجور بالإضافة الى قيمة الانتاج والمدخلات الوسيطة من سلع و خدمات مما يساعد في حساب القيمة المضافة المتولدة في كل نوع من انواع الانشطة الاقتصادية .فيما يلي المواضيع التي تغطيها الاستبيانات المختلفة :</t>
  </si>
  <si>
    <t>يغطي المسح الاقتصادي كافة المنشآت الكبيرة و التي تعرف بأنها تلك المنشآت التي تستخدم 10 اشخاص أو اكثر أما بيانات المنشآت الصغيرة و التي تعرف بأنها تلك المنشآت التي تستخدم أقل من 10 أشخاص فيتم جمع بياناتها عن طريق عينة عشوائية ممثلة لكل نشاط . استثناءً من ذلك نجد أن نشاط التشييد يعرف المنشآت الكبيرة بأنها تلك المنشآت التي تستخدم 50 شخص فأكثر و المنشآت الصغيرة تلك التي تستخدم أقل من 50 شخص .</t>
  </si>
  <si>
    <t>The Planning and Statistics Authority carries out the Annual Economic Survey on a regular basis and the target population for the Annual Economic Survey is all establishments engaged in economic activities within the State of Qatar. It should be noted here that the Annual Economic Survey does not cover the public administration sector (government, including the health and education services provided by the state). Moreover, the survey does not cover the agricultural sector with all its activities, as well as the informal sector.</t>
  </si>
  <si>
    <r>
      <t>Data collected in this survey relate to a calendar year commencing 1</t>
    </r>
    <r>
      <rPr>
        <vertAlign val="superscript"/>
        <sz val="11"/>
        <rFont val="Calibri"/>
        <family val="2"/>
      </rPr>
      <t>st</t>
    </r>
    <r>
      <rPr>
        <sz val="11"/>
        <rFont val="Calibri"/>
        <family val="2"/>
      </rPr>
      <t xml:space="preserve"> January and ending 31</t>
    </r>
    <r>
      <rPr>
        <vertAlign val="superscript"/>
        <sz val="11"/>
        <rFont val="Calibri"/>
        <family val="2"/>
      </rPr>
      <t>st</t>
    </r>
    <r>
      <rPr>
        <sz val="11"/>
        <rFont val="Calibri"/>
        <family val="2"/>
      </rPr>
      <t xml:space="preserve"> December of the reference period.</t>
    </r>
  </si>
  <si>
    <t>2 -  Reference Period:</t>
  </si>
  <si>
    <t>In general, all questionnaires aim at collecting data related to employees by nationality, gender, occupation and wages, as well as the value of production and intermediate inputs; i.e. goods and services, which helps in calculating the added value generated in each type of economic activity. Following are the topics covered by the questionnaires:</t>
  </si>
  <si>
    <t xml:space="preserve">التعدين واستغلال المحاجر </t>
  </si>
  <si>
    <t xml:space="preserve">الصناعه التحويليه </t>
  </si>
  <si>
    <t xml:space="preserve">إمدادات الكهرباء والماء والغاز والبخار وتكييف الهواء </t>
  </si>
  <si>
    <t xml:space="preserve">إمدادات المياه، إنشطة المجاري وإدارة الفضلات والمعالجة </t>
  </si>
  <si>
    <t xml:space="preserve">التشييد </t>
  </si>
  <si>
    <t xml:space="preserve">تجارة  الجملة والتجزئة ،إصلاح المركبات ذات المحركات والدراجات النارية </t>
  </si>
  <si>
    <t xml:space="preserve">النقل والتخزين </t>
  </si>
  <si>
    <t xml:space="preserve">إنشطة الإقامة والخدمات الغذائية </t>
  </si>
  <si>
    <t xml:space="preserve">المعلومات والاتصالات </t>
  </si>
  <si>
    <t xml:space="preserve">الأنشطة المالية وأنشطة التامين </t>
  </si>
  <si>
    <t xml:space="preserve">الأنشطة العقاريه </t>
  </si>
  <si>
    <t xml:space="preserve">الأنشطة  المهنية  والعلمية والتقنية </t>
  </si>
  <si>
    <t xml:space="preserve">أنشطة  الخدمات الإدارية  وخدمات الدعم </t>
  </si>
  <si>
    <t xml:space="preserve">التعليم </t>
  </si>
  <si>
    <t xml:space="preserve">أنشطة الصحه البشرية والخدمة الاجتماعيه </t>
  </si>
  <si>
    <t>الفنون والترفيه والترويج</t>
  </si>
  <si>
    <t xml:space="preserve">أنشطة الخدمات الأخرى </t>
  </si>
  <si>
    <t xml:space="preserve"> Mining and Quarrying.</t>
  </si>
  <si>
    <t xml:space="preserve"> Manufacturing.</t>
  </si>
  <si>
    <t xml:space="preserve"> Electricity, gas, steam and air conditioning supply</t>
  </si>
  <si>
    <t xml:space="preserve"> Construction</t>
  </si>
  <si>
    <t xml:space="preserve"> Wholesale and retail trade; repair of motor vehicles and motorcycles</t>
  </si>
  <si>
    <t xml:space="preserve"> Transportation and storage</t>
  </si>
  <si>
    <t xml:space="preserve"> Accommodation and food service activities</t>
  </si>
  <si>
    <t xml:space="preserve"> Water supply; sewerage, waste management and remediation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</si>
  <si>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</si>
  <si>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</si>
  <si>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</si>
  <si>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</si>
  <si>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</si>
  <si>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Education</t>
  </si>
  <si>
    <t xml:space="preserve"> Human health and social work activities</t>
  </si>
  <si>
    <t xml:space="preserve"> Arts, entertainment and recreation</t>
  </si>
  <si>
    <t xml:space="preserve"> Other service activities</t>
  </si>
  <si>
    <t>1 -</t>
  </si>
  <si>
    <t>2 -</t>
  </si>
  <si>
    <t>3 -</t>
  </si>
  <si>
    <t>4 -</t>
  </si>
  <si>
    <t>5 -</t>
  </si>
  <si>
    <t>6 -</t>
  </si>
  <si>
    <t>7 -</t>
  </si>
  <si>
    <t>8 -</t>
  </si>
  <si>
    <t>9 -</t>
  </si>
  <si>
    <t xml:space="preserve"> استبانة قطاع الطاقة و الصناعة التحويلية </t>
  </si>
  <si>
    <t xml:space="preserve"> استبانة قطاع البناء و التشييد </t>
  </si>
  <si>
    <t xml:space="preserve"> استبانة قطاع خدمات الاعمال </t>
  </si>
  <si>
    <t xml:space="preserve"> استبانة قطاع النقل و الاتصالات </t>
  </si>
  <si>
    <t xml:space="preserve"> استبانة البنوك</t>
  </si>
  <si>
    <t xml:space="preserve"> استبانة قطاع التأمين</t>
  </si>
  <si>
    <t xml:space="preserve"> استبانة قطاع تجارة الجملة و التجزئة </t>
  </si>
  <si>
    <t xml:space="preserve"> استبانة قطاع الفنادق و المطاعم </t>
  </si>
  <si>
    <t xml:space="preserve"> استبانة قطاع الخدمات الشخصية و الاجتماعية </t>
  </si>
  <si>
    <t>Data are being collected via 9 forms of questionnaires as per the nature of the economic activity targeted by the Annual Economic Survey as follows:</t>
  </si>
  <si>
    <t xml:space="preserve"> Energy and Manufacturing Sector Questionnaire </t>
  </si>
  <si>
    <t xml:space="preserve"> Construction Sector Questionnaire</t>
  </si>
  <si>
    <t xml:space="preserve"> Business Services Sector Questionnaire</t>
  </si>
  <si>
    <t xml:space="preserve"> Transport and Communications Sector Questionnaire</t>
  </si>
  <si>
    <t xml:space="preserve"> Banking Sector Questionnaire</t>
  </si>
  <si>
    <t xml:space="preserve"> Insurance Sector Questionnaire</t>
  </si>
  <si>
    <t xml:space="preserve"> Wholesale and Retail Trade Sector Questionnaire</t>
  </si>
  <si>
    <t xml:space="preserve"> Hotels and Restaurants Sector Questionnaire</t>
  </si>
  <si>
    <t xml:space="preserve"> Personal and Social Services Sector Questionnaire</t>
  </si>
  <si>
    <t>أولا :</t>
  </si>
  <si>
    <t>معلومات تعريفية بالمنشأة ( رقم المنشأة بالاطار العام و تفاصيل الاتصال و نوع النشاط الرئيسي و نوع الملكية و الوضع القانوني ).</t>
  </si>
  <si>
    <t>ثانيا :</t>
  </si>
  <si>
    <t>First:</t>
  </si>
  <si>
    <t>Identification information of the establishment (establishment number in the general frame, contact details, type of main activity, type of ownership and the legal status).</t>
  </si>
  <si>
    <t xml:space="preserve"> Employees and wages. </t>
  </si>
  <si>
    <t>Second:</t>
  </si>
  <si>
    <t>ثالثا :</t>
  </si>
  <si>
    <t>رابعا :</t>
  </si>
  <si>
    <t xml:space="preserve"> التحويلات و المدفوعات الاخرى.</t>
  </si>
  <si>
    <t>خامسا :</t>
  </si>
  <si>
    <t>سابعا :</t>
  </si>
  <si>
    <t>الايراد من الانشطة الحالية .</t>
  </si>
  <si>
    <t>سادسا :</t>
  </si>
  <si>
    <t>ثامنا :</t>
  </si>
  <si>
    <t>تاسعا :</t>
  </si>
  <si>
    <t>عاشرا :</t>
  </si>
  <si>
    <t>رأس المال .</t>
  </si>
  <si>
    <t>الخصوم .</t>
  </si>
  <si>
    <t>الاصول و الاضافات على الاصول و استهلاك الاصول خلال العام .</t>
  </si>
  <si>
    <t>ايرادات اخرى .</t>
  </si>
  <si>
    <t xml:space="preserve">العمالة و الاجور </t>
  </si>
  <si>
    <t>استهلاك السلع الوسيطة .</t>
  </si>
  <si>
    <t xml:space="preserve">استهلاك الخدمات الوسيطة </t>
  </si>
  <si>
    <t xml:space="preserve"> Consumption of intermediate goods.</t>
  </si>
  <si>
    <t>Third:</t>
  </si>
  <si>
    <t xml:space="preserve"> Consumption of intermediate services.</t>
  </si>
  <si>
    <t>Fourth:</t>
  </si>
  <si>
    <t xml:space="preserve"> Transfers and other payments.</t>
  </si>
  <si>
    <t>Fifth:</t>
  </si>
  <si>
    <t xml:space="preserve"> Revenue from current activities. </t>
  </si>
  <si>
    <t>Sixth:</t>
  </si>
  <si>
    <t xml:space="preserve"> Other Revenues </t>
  </si>
  <si>
    <t>Seventh:</t>
  </si>
  <si>
    <t xml:space="preserve"> Assets, additions to assets and depreciation of assets during the year.</t>
  </si>
  <si>
    <t>Eighth:</t>
  </si>
  <si>
    <t xml:space="preserve"> Liabilities.</t>
  </si>
  <si>
    <t>Ninth:</t>
  </si>
  <si>
    <t xml:space="preserve"> Capital.</t>
  </si>
  <si>
    <t>Tenth:</t>
  </si>
  <si>
    <t>3- الاستبانات المستخدمة:</t>
  </si>
  <si>
    <t xml:space="preserve">4 - التغطية: </t>
  </si>
  <si>
    <t xml:space="preserve">4 - Coverage: </t>
  </si>
  <si>
    <t>3 - The Questionnaires:</t>
  </si>
  <si>
    <t xml:space="preserve">المحتويات </t>
  </si>
  <si>
    <t>منهجية المسح</t>
  </si>
  <si>
    <t xml:space="preserve">Survey Methodology </t>
  </si>
  <si>
    <t xml:space="preserve">بيانات صيانة واصلاح المركبات ذات المحركات مضمنة في نشرة الخدمات الاجتماعيه والشخصيه </t>
  </si>
  <si>
    <t>Data for maintenance repair of motor vehicles includded  in Bulletin  of Social and personal services</t>
  </si>
  <si>
    <t>باء</t>
  </si>
  <si>
    <t>جيم</t>
  </si>
  <si>
    <t>دال</t>
  </si>
  <si>
    <t>واو</t>
  </si>
  <si>
    <t>زاي</t>
  </si>
  <si>
    <t>حاء</t>
  </si>
  <si>
    <t>طاء</t>
  </si>
  <si>
    <t>ياء</t>
  </si>
  <si>
    <t>كاف</t>
  </si>
  <si>
    <t>لام</t>
  </si>
  <si>
    <t>ميم</t>
  </si>
  <si>
    <t>نون</t>
  </si>
  <si>
    <t>عين</t>
  </si>
  <si>
    <t>فاء</t>
  </si>
  <si>
    <t>صاد</t>
  </si>
  <si>
    <t>قاف</t>
  </si>
  <si>
    <t>F</t>
  </si>
  <si>
    <t>G</t>
  </si>
  <si>
    <t>H</t>
  </si>
  <si>
    <t>I</t>
  </si>
  <si>
    <t>J</t>
  </si>
  <si>
    <t>K</t>
  </si>
  <si>
    <t>L</t>
  </si>
  <si>
    <t>M</t>
  </si>
  <si>
    <t>N</t>
  </si>
  <si>
    <t>P</t>
  </si>
  <si>
    <t>Q</t>
  </si>
  <si>
    <t>R</t>
  </si>
  <si>
    <t>S</t>
  </si>
  <si>
    <t xml:space="preserve">هاء </t>
  </si>
  <si>
    <t xml:space="preserve">تشييد المباني </t>
  </si>
  <si>
    <t xml:space="preserve">الهندسة المدنية </t>
  </si>
  <si>
    <t xml:space="preserve">أنشطة التشييد المتخصصة </t>
  </si>
  <si>
    <t xml:space="preserve"> Construction of Buildings</t>
  </si>
  <si>
    <t>civil egineering</t>
  </si>
  <si>
    <t>Specialized Construction activities</t>
  </si>
  <si>
    <t>On this occasion, we would like to thank all institutions and private sector companies for their cooperation and provision of the necessary data to implement this survey.</t>
  </si>
  <si>
    <t>General Concepts And Definitions</t>
  </si>
  <si>
    <t>الفصل الرابع
إحصاءات النقل والإتصالات</t>
  </si>
  <si>
    <t>Chapter 4
Transport &amp; Communications Statistics</t>
  </si>
  <si>
    <t>الفصل الخامس
إحصاءات الفنادق والمطاعم</t>
  </si>
  <si>
    <t>Chapter 5
Restaurants &amp; Hotels Statistics</t>
  </si>
  <si>
    <r>
      <t>(1) Includes Wages, Salaries, Payments in-kind &amp; remuneration of board of directors.</t>
    </r>
    <r>
      <rPr>
        <sz val="8"/>
        <rFont val="Courier New"/>
        <family val="3"/>
      </rPr>
      <t xml:space="preserve"> </t>
    </r>
  </si>
  <si>
    <t>تقـــــــديــم</t>
  </si>
  <si>
    <r>
      <t xml:space="preserve">رقم الصفحة
</t>
    </r>
    <r>
      <rPr>
        <b/>
        <sz val="8"/>
        <rFont val="Arial"/>
        <family val="2"/>
      </rPr>
      <t>Page No.</t>
    </r>
  </si>
  <si>
    <r>
      <t xml:space="preserve">الفصل الأول
إحصاءات الطاقة والصناعة
</t>
    </r>
    <r>
      <rPr>
        <b/>
        <sz val="18"/>
        <rFont val="Arial"/>
        <family val="2"/>
      </rPr>
      <t>Chapter 1
Energy and Manufacturing Statistics</t>
    </r>
    <r>
      <rPr>
        <b/>
        <sz val="24"/>
        <rFont val="Arial"/>
        <family val="2"/>
      </rPr>
      <t xml:space="preserve">
</t>
    </r>
  </si>
  <si>
    <r>
      <t xml:space="preserve">رمز
النشاط
</t>
    </r>
    <r>
      <rPr>
        <sz val="8"/>
        <rFont val="Arial"/>
        <family val="2"/>
      </rPr>
      <t>Activity
Code</t>
    </r>
  </si>
  <si>
    <r>
      <rPr>
        <b/>
        <sz val="10"/>
        <rFont val="Arial"/>
        <family val="2"/>
      </rPr>
      <t>رمز النشاط</t>
    </r>
    <r>
      <rPr>
        <b/>
        <sz val="11"/>
        <rFont val="Arial"/>
        <family val="2"/>
      </rPr>
      <t xml:space="preserve">
</t>
    </r>
    <r>
      <rPr>
        <sz val="9"/>
        <rFont val="Arial"/>
        <family val="2"/>
      </rPr>
      <t>Activity Code</t>
    </r>
  </si>
  <si>
    <r>
      <t xml:space="preserve">الفصل الثاني
إحصاءات البناء والتشييد
</t>
    </r>
    <r>
      <rPr>
        <b/>
        <sz val="18"/>
        <rFont val="Arial"/>
        <family val="2"/>
      </rPr>
      <t>Chapter 2
Building and Construction Statistics</t>
    </r>
    <r>
      <rPr>
        <b/>
        <sz val="24"/>
        <rFont val="Arial"/>
        <family val="2"/>
      </rPr>
      <t xml:space="preserve">
</t>
    </r>
  </si>
  <si>
    <r>
      <t xml:space="preserve">رمز النشاط
</t>
    </r>
    <r>
      <rPr>
        <b/>
        <sz val="8"/>
        <rFont val="Arial"/>
        <family val="2"/>
      </rPr>
      <t>Activity code</t>
    </r>
  </si>
  <si>
    <r>
      <t xml:space="preserve">الإيرادات
</t>
    </r>
    <r>
      <rPr>
        <sz val="8"/>
        <rFont val="Arial"/>
        <family val="2"/>
      </rPr>
      <t>Revenues</t>
    </r>
  </si>
  <si>
    <t>يقوم جهاز التخطيط و الاحصاء بتنفيذ المسح الاقتصادي السنوي بصورة منتظمة مستهدفا كافة المنشآت التي تزاول أنشطة اقتصادية داخل حدود دولة قطر. ينبغي التنويه هنا الى أن المسح الاقتصادي السنوي لا يشمل قطاع الادارة العامة ( الحكومة بما في ذلك خدمات الصحة و التعليم التي توفرها الدولة ) علاوة على ذلك لا يشمل المسح قطاع الزراعة بكافة أنشطته وكذلك القطاع غير المنظم.</t>
  </si>
  <si>
    <t>The economic survey covers all large establishments which are defined as those employing 10 or more workers. As for the small establishments, which are defined as those employing less than 10 workers, the data is collected through a random sample representing each activity. The exception is that the construction activity defines large establishments as those employing 50  or more workers and small enterprises as those employing less than 50 workers.</t>
  </si>
  <si>
    <t>عدد المشتغلين وتقديرات تعويضات العاملين حسب الجنسية والنشاط الإقتصادي الرئيسي
 احصاءت الطاقة والصناعة</t>
  </si>
  <si>
    <t>عدد المشتغلين وتقديرات تعويضات العاملين حسب الجنسية والنشاط الإقتصادي الرئيسي
 احصاءات البناء والتشييد</t>
  </si>
  <si>
    <t>عدد المشتغلين وتقديرات تعويضات العاملين حسب الجنسية والنشاط الإقتصادي الرئيسي
احصاءات تجارة الجملة والتجزئة</t>
  </si>
  <si>
    <t>عدد المشتغلين وتقديرات تعويضات العاملين حسب الجنسية والنشاط الإقتصادي الرئيسي
 إحصاءات النقل والإتصالات</t>
  </si>
  <si>
    <t>عدد المشتغلين وتقديرات تعويضات العاملين حسب الجنسية والنشاط الإقتصادي الرئيسي
 احصاءات الفنادق والمطاعم</t>
  </si>
  <si>
    <t>تقديرات القيمة المضافة حسب جنسية البنك
احصاءات البنـــوك</t>
  </si>
  <si>
    <t xml:space="preserve">ESTIMATES OF VALUE ADDED BY BANK NATIONALITY
 BANKS STATISTICS </t>
  </si>
  <si>
    <t xml:space="preserve">ESTIMATES OF VALUE ADDED BY NATIONALITY OF INSURANCE COMPANY
 INSURANCE STATISTICS </t>
  </si>
  <si>
    <t>تقديرات القيمة المضافة حسب جنسية شركة التأمين
احصاءات التأمين</t>
  </si>
  <si>
    <t>17</t>
  </si>
  <si>
    <t>10</t>
  </si>
  <si>
    <t>11</t>
  </si>
  <si>
    <t>13</t>
  </si>
  <si>
    <t>14</t>
  </si>
  <si>
    <t>15</t>
  </si>
  <si>
    <t>18</t>
  </si>
  <si>
    <t>19</t>
  </si>
  <si>
    <t>20</t>
  </si>
  <si>
    <t>21</t>
  </si>
  <si>
    <t>22</t>
  </si>
  <si>
    <t>23</t>
  </si>
  <si>
    <t>24</t>
  </si>
  <si>
    <t>25</t>
  </si>
  <si>
    <t>27</t>
  </si>
  <si>
    <t>28</t>
  </si>
  <si>
    <t>29</t>
  </si>
  <si>
    <t>30</t>
  </si>
  <si>
    <t>31</t>
  </si>
  <si>
    <t>32</t>
  </si>
  <si>
    <t>33</t>
  </si>
  <si>
    <t>35</t>
  </si>
  <si>
    <t>37</t>
  </si>
  <si>
    <t>38</t>
  </si>
  <si>
    <t>39</t>
  </si>
  <si>
    <t>تشييد المباني 
 Construction of Buildings</t>
  </si>
  <si>
    <t>الهندسة المدنية 
civil egineering</t>
  </si>
  <si>
    <t>أنشطة التشييد المتخصصة 
Specialized Construction activities</t>
  </si>
  <si>
    <r>
      <rPr>
        <b/>
        <sz val="24"/>
        <rFont val="Arial"/>
        <family val="2"/>
      </rPr>
      <t xml:space="preserve">النشرة السنوية
لإحصاءات الأنشطة الاقتصادية
</t>
    </r>
    <r>
      <rPr>
        <b/>
        <sz val="18"/>
        <rFont val="Arial"/>
        <family val="2"/>
      </rPr>
      <t>THE ANNUAL BULLETIN OF
ECONOMIC ACTIVITIES STATISTICS</t>
    </r>
    <r>
      <rPr>
        <b/>
        <sz val="24"/>
        <rFont val="Arial"/>
        <family val="2"/>
      </rPr>
      <t xml:space="preserve">
</t>
    </r>
    <r>
      <rPr>
        <b/>
        <sz val="18"/>
        <rFont val="Arial"/>
        <family val="2"/>
      </rPr>
      <t>2022</t>
    </r>
  </si>
  <si>
    <t xml:space="preserve">يسر المجلس  الوطني  للتخطيط أن يقدم  للباحثين والمهتمين  ومتخذي القرارات في هذا المنشور  نتائج المسح الاقتصادي السنوي  لعام 2022. يهدف المسح  الى رصد وتحليل أداء كافة الأنشطة الاقتصادية  التي يتم مزاولتها  بالاقتصاد الوطني لمعرفة التغيرات في هيكلية وعناصر هذه الأنشطة خدمة لأغراض التنمية الاقتصادية  الوطنية. </t>
  </si>
  <si>
    <t xml:space="preserve">The National Planning Council has the pleasure to present to the researchers  and decision makers in this publication, the results of the Annual Economic Survey 2022. The survey aims at monitoring and analyzing the performance of all economic activities practiced in the national economy. In turn, this helps in  identifying changes in the structure and elements of these activities to serve national economic development purposes
</t>
  </si>
  <si>
    <t>عبدالعزيز بن ناصربن مبارك  آل خليفة
الأمين العام للمجلس  الوطني للتخطيط</t>
  </si>
  <si>
    <t xml:space="preserve">Abdulaziz bin Nasser Al Khalifa                                      Secretary General of National Planning Council
</t>
  </si>
  <si>
    <t>2022</t>
  </si>
  <si>
    <t>النقل المائي /النقل الجوي/التخزين وأنشطة الدعم للنقل/ أنشطة البريد ونقل الطرود بواسطة مندوبين</t>
  </si>
  <si>
    <t>Water transport/Air transport/Warehousing and support activities for transportation/Postal and courier activities</t>
  </si>
  <si>
    <t>اصدار 2024</t>
  </si>
  <si>
    <t xml:space="preserve">2024 Release 
</t>
  </si>
  <si>
    <r>
      <rPr>
        <b/>
        <sz val="12"/>
        <rFont val="Bader"/>
        <charset val="178"/>
      </rPr>
      <t>دولـــــــــة قطــــــــــر 
المجلس الوطني للتخطيط</t>
    </r>
    <r>
      <rPr>
        <b/>
        <sz val="16"/>
        <rFont val="Arial"/>
        <family val="2"/>
      </rPr>
      <t xml:space="preserve">
</t>
    </r>
    <r>
      <rPr>
        <b/>
        <sz val="12"/>
        <rFont val="Times New Roman"/>
        <family val="1"/>
      </rPr>
      <t>إدارة الإحصاءات</t>
    </r>
  </si>
  <si>
    <r>
      <rPr>
        <b/>
        <sz val="11"/>
        <rFont val="Arial Black"/>
        <family val="2"/>
      </rPr>
      <t xml:space="preserve">State of Qatar
</t>
    </r>
    <r>
      <rPr>
        <sz val="10"/>
        <rFont val="Mangal"/>
        <family val="1"/>
      </rPr>
      <t>National Planning Council</t>
    </r>
    <r>
      <rPr>
        <b/>
        <sz val="10"/>
        <rFont val="Mangal"/>
        <family val="1"/>
      </rPr>
      <t xml:space="preserve">
Statistics Department</t>
    </r>
    <r>
      <rPr>
        <b/>
        <sz val="14"/>
        <rFont val="Arial"/>
        <family val="2"/>
      </rPr>
      <t xml:space="preserve"> 
</t>
    </r>
  </si>
  <si>
    <t>Compensation of Employees</t>
  </si>
  <si>
    <t>المستلزمات السلعية والخدمية</t>
  </si>
  <si>
    <t>المستلزمات السلعية والخدمية
Intermediate Goods &amp; Services</t>
  </si>
  <si>
    <t>تعويضات العاملين
Compensation Of Employees</t>
  </si>
  <si>
    <t>قيمة المستلزمات السلعية والخدمية</t>
  </si>
  <si>
    <t xml:space="preserve">انتاجية المشتغل ريال قطري </t>
  </si>
  <si>
    <t>إنتاجية المشتغل</t>
  </si>
  <si>
    <t>إنتاجية المشتغل ريال قطري</t>
  </si>
  <si>
    <t xml:space="preserve">إنتاجية المشتغل ريال قطري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</si>
</sst>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00_-;_-* #,##0.00\-;_-* &quot;-&quot;??_-;_-@_-"/>
    <numFmt numFmtId="166" formatCode="0_ "/>
    <numFmt numFmtId="167" formatCode="0.00_ "/>
    <numFmt numFmtId="168" formatCode="0_ ;\-0\ "/>
    <numFmt numFmtId="169" formatCode="0.0"/>
    <numFmt numFmtId="170" formatCode="#,##0_ ;\-#,##0\ "/>
  </numFmts>
  <fonts count="105">
    <font>
      <sz val="12"/>
      <name val="Arial"/>
      <family val="2"/>
    </font>
    <font>
      <sz val="11"/>
      <color theme="1"/>
      <name val="Calibri"/>
      <family val="2"/>
      <scheme val="minor"/>
    </font>
    <font>
      <sz val="11"/>
      <color theme="1"/>
      <name val="Calibri"/>
      <family val="2"/>
      <charset val="178"/>
      <scheme val="minor"/>
    </font>
    <font>
      <sz val="12"/>
      <name val="Arial"/>
      <family val="2"/>
    </font>
    <font>
      <b/>
      <sz val="12"/>
      <name val="Arial"/>
      <family val="2"/>
    </font>
    <font>
      <sz val="12"/>
      <name val="Arial"/>
      <family val="2"/>
    </font>
    <font>
      <sz val="10"/>
      <name val="Arial"/>
      <family val="2"/>
    </font>
    <font>
      <b/>
      <sz val="10"/>
      <name val="Arial"/>
      <family val="2"/>
    </font>
    <font>
      <b/>
      <sz val="11"/>
      <name val="Arial"/>
      <family val="2"/>
    </font>
    <font>
      <sz val="9"/>
      <name val="Arial"/>
      <family val="2"/>
    </font>
    <font>
      <b/>
      <sz val="14"/>
      <name val="Arial"/>
      <family val="2"/>
    </font>
    <font>
      <b/>
      <sz val="9"/>
      <name val="Arial"/>
      <family val="2"/>
    </font>
    <font>
      <sz val="8"/>
      <name val="Arial"/>
      <family val="2"/>
    </font>
    <font>
      <sz val="7"/>
      <name val="Arial"/>
      <family val="2"/>
    </font>
    <font>
      <b/>
      <sz val="12"/>
      <color indexed="10"/>
      <name val="Arial"/>
      <family val="2"/>
    </font>
    <font>
      <b/>
      <sz val="10"/>
      <color indexed="10"/>
      <name val="Arial"/>
      <family val="2"/>
    </font>
    <font>
      <sz val="16"/>
      <name val="Arial"/>
      <family val="2"/>
    </font>
    <font>
      <b/>
      <sz val="16"/>
      <name val="Arial"/>
      <family val="2"/>
    </font>
    <font>
      <sz val="11"/>
      <color indexed="8"/>
      <name val="Arial"/>
      <family val="2"/>
    </font>
    <font>
      <b/>
      <sz val="16"/>
      <color indexed="8"/>
      <name val="Arial"/>
      <family val="2"/>
    </font>
    <font>
      <b/>
      <sz val="24"/>
      <color indexed="8"/>
      <name val="Arial"/>
      <family val="2"/>
    </font>
    <font>
      <b/>
      <sz val="11"/>
      <color indexed="8"/>
      <name val="Arial"/>
      <family val="2"/>
    </font>
    <font>
      <b/>
      <sz val="14"/>
      <name val="Arial Black"/>
      <family val="2"/>
    </font>
    <font>
      <sz val="11"/>
      <name val="Arial"/>
      <family val="2"/>
    </font>
    <font>
      <b/>
      <sz val="12"/>
      <color indexed="8"/>
      <name val="Arial"/>
      <family val="2"/>
    </font>
    <font>
      <b/>
      <sz val="8"/>
      <color indexed="8"/>
      <name val="Arial"/>
      <family val="2"/>
    </font>
    <font>
      <b/>
      <sz val="8"/>
      <name val="Arial"/>
      <family val="2"/>
    </font>
    <font>
      <sz val="14"/>
      <name val="Arial"/>
      <family val="2"/>
    </font>
    <font>
      <sz val="10"/>
      <name val="Arial"/>
      <family val="2"/>
    </font>
    <font>
      <sz val="10"/>
      <color indexed="8"/>
      <name val="Arial"/>
      <family val="2"/>
    </font>
    <font>
      <b/>
      <sz val="14"/>
      <color indexed="8"/>
      <name val="Arial"/>
      <family val="2"/>
    </font>
    <font>
      <b/>
      <sz val="10"/>
      <color indexed="8"/>
      <name val="Arial"/>
      <family val="2"/>
    </font>
    <font>
      <b/>
      <sz val="18"/>
      <color indexed="8"/>
      <name val="Arial"/>
      <family val="2"/>
    </font>
    <font>
      <sz val="8"/>
      <name val="Arial"/>
      <family val="2"/>
    </font>
    <font>
      <sz val="11"/>
      <color indexed="8"/>
      <name val="Calibri"/>
      <family val="2"/>
    </font>
    <font>
      <sz val="16"/>
      <name val="Simplified Arabic"/>
      <family val="1"/>
    </font>
    <font>
      <b/>
      <sz val="16"/>
      <name val="Sultan bold"/>
      <charset val="178"/>
    </font>
    <font>
      <sz val="16"/>
      <name val="Times New Roman"/>
      <family val="1"/>
    </font>
    <font>
      <b/>
      <sz val="14"/>
      <name val="Sultan bold"/>
      <charset val="178"/>
    </font>
    <font>
      <b/>
      <sz val="14"/>
      <name val="Arabic Transparent"/>
      <charset val="178"/>
    </font>
    <font>
      <b/>
      <sz val="9"/>
      <color indexed="8"/>
      <name val="Arial"/>
      <family val="2"/>
    </font>
    <font>
      <b/>
      <sz val="12"/>
      <name val="Arial Black"/>
      <family val="2"/>
    </font>
    <font>
      <b/>
      <sz val="7"/>
      <name val="Arial"/>
      <family val="2"/>
    </font>
    <font>
      <sz val="9"/>
      <color indexed="8"/>
      <name val="Arial"/>
      <family val="2"/>
    </font>
    <font>
      <sz val="8"/>
      <color indexed="8"/>
      <name val="Arial"/>
      <family val="2"/>
    </font>
    <font>
      <sz val="7"/>
      <color indexed="8"/>
      <name val="Arial"/>
      <family val="2"/>
    </font>
    <font>
      <b/>
      <sz val="12"/>
      <name val="Courier New"/>
      <family val="3"/>
    </font>
    <font>
      <b/>
      <sz val="18"/>
      <name val="Arial"/>
      <family val="2"/>
    </font>
    <font>
      <sz val="10"/>
      <name val="Simplified Arabic"/>
      <family val="1"/>
    </font>
    <font>
      <sz val="12"/>
      <name val="Courier New"/>
      <family val="3"/>
    </font>
    <font>
      <b/>
      <sz val="12"/>
      <color indexed="12"/>
      <name val="Arial"/>
      <family val="2"/>
    </font>
    <font>
      <b/>
      <sz val="16"/>
      <color indexed="12"/>
      <name val="Arial"/>
      <family val="2"/>
    </font>
    <font>
      <b/>
      <sz val="22"/>
      <color indexed="8"/>
      <name val="Arial"/>
      <family val="2"/>
    </font>
    <font>
      <b/>
      <sz val="16"/>
      <name val="Aharoni"/>
      <charset val="177"/>
    </font>
    <font>
      <sz val="12"/>
      <name val="Arial"/>
      <family val="2"/>
    </font>
    <font>
      <b/>
      <sz val="12"/>
      <name val="Times New Roman"/>
      <family val="1"/>
    </font>
    <font>
      <sz val="14"/>
      <name val="Sultan bold"/>
      <charset val="178"/>
    </font>
    <font>
      <sz val="11"/>
      <name val="Calibri"/>
      <family val="2"/>
    </font>
    <font>
      <u/>
      <sz val="11"/>
      <color theme="10"/>
      <name val="Calibri"/>
      <family val="2"/>
    </font>
    <font>
      <sz val="11"/>
      <color theme="1"/>
      <name val="Arial"/>
      <family val="2"/>
    </font>
    <font>
      <sz val="11"/>
      <color theme="1"/>
      <name val="Calibri"/>
      <family val="2"/>
    </font>
    <font>
      <sz val="11"/>
      <color theme="1"/>
      <name val="Calibri"/>
      <family val="2"/>
      <scheme val="minor"/>
    </font>
    <font>
      <sz val="11"/>
      <name val="Calibri"/>
      <family val="2"/>
      <scheme val="minor"/>
    </font>
    <font>
      <sz val="8"/>
      <color theme="1"/>
      <name val="Arial"/>
      <family val="2"/>
    </font>
    <font>
      <sz val="10"/>
      <name val="Calibri"/>
      <family val="2"/>
      <scheme val="minor"/>
    </font>
    <font>
      <b/>
      <sz val="10"/>
      <color theme="1"/>
      <name val="Arial"/>
      <family val="2"/>
    </font>
    <font>
      <sz val="11"/>
      <color rgb="FFFF0000"/>
      <name val="Calibri"/>
      <family val="2"/>
    </font>
    <font>
      <b/>
      <sz val="14"/>
      <color theme="1"/>
      <name val="Arial"/>
      <family val="2"/>
    </font>
    <font>
      <b/>
      <sz val="11"/>
      <color theme="1"/>
      <name val="Arial"/>
      <family val="2"/>
    </font>
    <font>
      <sz val="10"/>
      <color theme="1"/>
      <name val="Arial"/>
      <family val="2"/>
    </font>
    <font>
      <sz val="12"/>
      <name val="Arial Black"/>
      <family val="2"/>
    </font>
    <font>
      <b/>
      <sz val="8"/>
      <color rgb="FF000000"/>
      <name val="Arial"/>
      <family val="2"/>
    </font>
    <font>
      <sz val="12"/>
      <name val="Arabic Transparent"/>
      <charset val="178"/>
    </font>
    <font>
      <sz val="12"/>
      <name val="Simplified Arabic"/>
      <family val="1"/>
    </font>
    <font>
      <b/>
      <sz val="12"/>
      <name val="Arabic Transparent"/>
      <charset val="178"/>
    </font>
    <font>
      <sz val="12"/>
      <name val="Times New Roman"/>
      <family val="1"/>
    </font>
    <font>
      <sz val="10"/>
      <color rgb="FF000000"/>
      <name val="Arial"/>
      <family val="2"/>
    </font>
    <font>
      <b/>
      <sz val="7"/>
      <color indexed="8"/>
      <name val="Arial"/>
      <family val="2"/>
    </font>
    <font>
      <sz val="10"/>
      <name val="Arial Black"/>
      <family val="2"/>
    </font>
    <font>
      <b/>
      <sz val="8"/>
      <color theme="1"/>
      <name val="Arial"/>
      <family val="2"/>
    </font>
    <font>
      <b/>
      <sz val="18"/>
      <name val="Sakkal Majalla"/>
    </font>
    <font>
      <vertAlign val="superscript"/>
      <sz val="11"/>
      <name val="Calibri"/>
      <family val="2"/>
    </font>
    <font>
      <sz val="13"/>
      <name val="Simplified Arabic"/>
      <family val="1"/>
    </font>
    <font>
      <sz val="11"/>
      <name val="Simplified Arabic"/>
      <family val="1"/>
    </font>
    <font>
      <b/>
      <sz val="12"/>
      <name val="Simplified Arabic"/>
      <family val="1"/>
    </font>
    <font>
      <b/>
      <sz val="12"/>
      <name val="Calibri"/>
      <family val="2"/>
      <scheme val="minor"/>
    </font>
    <font>
      <sz val="8"/>
      <name val="Arial Unicode MS"/>
      <family val="2"/>
    </font>
    <font>
      <sz val="8"/>
      <name val="Courier New"/>
      <family val="3"/>
    </font>
    <font>
      <b/>
      <sz val="20"/>
      <name val="Arial Black"/>
      <family val="2"/>
    </font>
    <font>
      <sz val="11"/>
      <name val="Arial Black"/>
      <family val="2"/>
    </font>
    <font>
      <sz val="18"/>
      <name val="Arial"/>
      <family val="2"/>
    </font>
    <font>
      <b/>
      <sz val="11"/>
      <name val="Calibri"/>
      <family val="2"/>
    </font>
    <font>
      <b/>
      <sz val="12"/>
      <name val="Bader"/>
      <charset val="178"/>
    </font>
    <font>
      <b/>
      <sz val="11"/>
      <name val="Arial Black"/>
      <family val="2"/>
    </font>
    <font>
      <b/>
      <sz val="10"/>
      <name val="Mangal"/>
      <family val="1"/>
    </font>
    <font>
      <b/>
      <sz val="24"/>
      <name val="Arial"/>
      <family val="2"/>
    </font>
    <font>
      <b/>
      <sz val="20"/>
      <name val="Arial"/>
      <family val="2"/>
    </font>
    <font>
      <sz val="18"/>
      <name val="Simplified Arabic"/>
      <family val="1"/>
    </font>
    <font>
      <sz val="12"/>
      <name val="Arial"/>
      <family val="2"/>
    </font>
    <font>
      <b/>
      <sz val="14"/>
      <color indexed="12"/>
      <name val="Arial"/>
      <family val="2"/>
    </font>
    <font>
      <u/>
      <sz val="12"/>
      <color indexed="12"/>
      <name val="Arial"/>
      <family val="2"/>
    </font>
    <font>
      <b/>
      <sz val="8"/>
      <color indexed="10"/>
      <name val="Arial"/>
      <family val="2"/>
    </font>
    <font>
      <sz val="10"/>
      <name val="Arial"/>
      <charset val="178"/>
    </font>
    <font>
      <b/>
      <sz val="16"/>
      <name val="Arial"/>
      <family val="2"/>
      <charset val="178"/>
    </font>
    <font>
      <sz val="10"/>
      <name val="Mangal"/>
      <family val="1"/>
    </font>
  </fonts>
  <fills count="7">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indexed="43"/>
        <bgColor indexed="64"/>
      </patternFill>
    </fill>
  </fills>
  <borders count="126">
    <border>
      <left/>
      <right/>
      <top/>
      <bottom/>
      <diagonal/>
    </border>
    <border>
      <left style="thick">
        <color indexed="9"/>
      </left>
      <right style="thick">
        <color indexed="9"/>
      </right>
      <top style="thick">
        <color indexed="9"/>
      </top>
      <bottom style="thick">
        <color indexed="9"/>
      </bottom>
      <diagonal/>
    </border>
    <border>
      <left style="thick">
        <color indexed="9"/>
      </left>
      <right style="thick">
        <color indexed="9"/>
      </right>
      <top/>
      <bottom style="thick">
        <color indexed="9"/>
      </bottom>
      <diagonal/>
    </border>
    <border>
      <left style="thick">
        <color indexed="9"/>
      </left>
      <right style="thick">
        <color indexed="9"/>
      </right>
      <top style="thin">
        <color indexed="64"/>
      </top>
      <bottom style="thick">
        <color indexed="9"/>
      </bottom>
      <diagonal/>
    </border>
    <border>
      <left style="thick">
        <color indexed="9"/>
      </left>
      <right style="thick">
        <color indexed="9"/>
      </right>
      <top style="thick">
        <color indexed="9"/>
      </top>
      <bottom/>
      <diagonal/>
    </border>
    <border>
      <left style="thick">
        <color indexed="9"/>
      </left>
      <right style="thick">
        <color indexed="9"/>
      </right>
      <top style="thin">
        <color indexed="64"/>
      </top>
      <bottom style="thin">
        <color indexed="64"/>
      </bottom>
      <diagonal/>
    </border>
    <border>
      <left style="thick">
        <color indexed="9"/>
      </left>
      <right style="thick">
        <color indexed="9"/>
      </right>
      <top/>
      <bottom/>
      <diagonal/>
    </border>
    <border>
      <left style="thick">
        <color indexed="9"/>
      </left>
      <right style="thick">
        <color indexed="9"/>
      </right>
      <top style="thick">
        <color indexed="9"/>
      </top>
      <bottom style="thin">
        <color indexed="64"/>
      </bottom>
      <diagonal/>
    </border>
    <border>
      <left/>
      <right/>
      <top/>
      <bottom style="thin">
        <color indexed="64"/>
      </bottom>
      <diagonal/>
    </border>
    <border>
      <left style="medium">
        <color indexed="9"/>
      </left>
      <right style="medium">
        <color indexed="9"/>
      </right>
      <top/>
      <bottom style="medium">
        <color indexed="9"/>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style="medium">
        <color indexed="9"/>
      </top>
      <bottom/>
      <diagonal/>
    </border>
    <border>
      <left style="medium">
        <color indexed="9"/>
      </left>
      <right style="medium">
        <color indexed="9"/>
      </right>
      <top style="thin">
        <color indexed="64"/>
      </top>
      <bottom style="thin">
        <color indexed="64"/>
      </bottom>
      <diagonal/>
    </border>
    <border>
      <left style="medium">
        <color indexed="9"/>
      </left>
      <right style="medium">
        <color indexed="9"/>
      </right>
      <top style="medium">
        <color indexed="9"/>
      </top>
      <bottom style="thin">
        <color indexed="64"/>
      </bottom>
      <diagonal/>
    </border>
    <border>
      <left style="medium">
        <color indexed="9"/>
      </left>
      <right style="medium">
        <color indexed="9"/>
      </right>
      <top/>
      <bottom/>
      <diagonal/>
    </border>
    <border>
      <left style="medium">
        <color indexed="9"/>
      </left>
      <right style="medium">
        <color indexed="9"/>
      </right>
      <top/>
      <bottom style="thin">
        <color indexed="64"/>
      </bottom>
      <diagonal/>
    </border>
    <border>
      <left style="thick">
        <color indexed="9"/>
      </left>
      <right style="thick">
        <color indexed="9"/>
      </right>
      <top style="thin">
        <color indexed="64"/>
      </top>
      <bottom/>
      <diagonal/>
    </border>
    <border>
      <left/>
      <right style="thick">
        <color indexed="9"/>
      </right>
      <top style="thin">
        <color indexed="64"/>
      </top>
      <bottom style="thick">
        <color indexed="9"/>
      </bottom>
      <diagonal/>
    </border>
    <border>
      <left/>
      <right style="thick">
        <color indexed="9"/>
      </right>
      <top style="thin">
        <color indexed="64"/>
      </top>
      <bottom style="thin">
        <color indexed="64"/>
      </bottom>
      <diagonal/>
    </border>
    <border>
      <left style="thick">
        <color indexed="9"/>
      </left>
      <right/>
      <top style="thick">
        <color indexed="9"/>
      </top>
      <bottom style="thick">
        <color indexed="9"/>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top/>
      <bottom style="thin">
        <color indexed="64"/>
      </bottom>
      <diagonal/>
    </border>
    <border>
      <left/>
      <right style="thick">
        <color indexed="9"/>
      </right>
      <top/>
      <bottom style="thin">
        <color indexed="64"/>
      </bottom>
      <diagonal/>
    </border>
    <border>
      <left style="thick">
        <color indexed="9"/>
      </left>
      <right/>
      <top/>
      <bottom/>
      <diagonal/>
    </border>
    <border>
      <left/>
      <right style="thick">
        <color indexed="9"/>
      </right>
      <top/>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
      <left style="medium">
        <color indexed="9"/>
      </left>
      <right/>
      <top style="thin">
        <color indexed="64"/>
      </top>
      <bottom/>
      <diagonal/>
    </border>
    <border>
      <left/>
      <right/>
      <top style="thin">
        <color indexed="64"/>
      </top>
      <bottom/>
      <diagonal/>
    </border>
    <border>
      <left style="medium">
        <color indexed="9"/>
      </left>
      <right/>
      <top/>
      <bottom style="thin">
        <color indexed="64"/>
      </bottom>
      <diagonal/>
    </border>
    <border>
      <left style="medium">
        <color indexed="9"/>
      </left>
      <right style="medium">
        <color indexed="9"/>
      </right>
      <top style="thin">
        <color indexed="64"/>
      </top>
      <bottom/>
      <diagonal/>
    </border>
    <border>
      <left/>
      <right style="medium">
        <color indexed="9"/>
      </right>
      <top style="thin">
        <color indexed="64"/>
      </top>
      <bottom/>
      <diagonal/>
    </border>
    <border>
      <left style="thick">
        <color indexed="9"/>
      </left>
      <right/>
      <top style="thin">
        <color indexed="64"/>
      </top>
      <bottom style="thin">
        <color indexed="64"/>
      </bottom>
      <diagonal/>
    </border>
    <border>
      <left/>
      <right/>
      <top style="thin">
        <color indexed="64"/>
      </top>
      <bottom style="thin">
        <color indexed="64"/>
      </bottom>
      <diagonal/>
    </border>
    <border>
      <left style="medium">
        <color indexed="9"/>
      </left>
      <right style="medium">
        <color indexed="9"/>
      </right>
      <top/>
      <bottom style="thin">
        <color indexed="8"/>
      </bottom>
      <diagonal/>
    </border>
    <border>
      <left style="thick">
        <color theme="0"/>
      </left>
      <right style="thick">
        <color theme="0"/>
      </right>
      <top/>
      <bottom style="thin">
        <color indexed="64"/>
      </bottom>
      <diagonal/>
    </border>
    <border>
      <left style="thick">
        <color theme="0"/>
      </left>
      <right style="thick">
        <color theme="0"/>
      </right>
      <top/>
      <bottom/>
      <diagonal/>
    </border>
    <border>
      <left style="medium">
        <color theme="0"/>
      </left>
      <right style="medium">
        <color theme="0"/>
      </right>
      <top/>
      <bottom style="medium">
        <color theme="0"/>
      </bottom>
      <diagonal/>
    </border>
    <border>
      <left style="medium">
        <color theme="0"/>
      </left>
      <right style="medium">
        <color theme="0"/>
      </right>
      <top/>
      <bottom style="thin">
        <color indexed="64"/>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n">
        <color indexed="64"/>
      </bottom>
      <diagonal/>
    </border>
    <border>
      <left/>
      <right style="thick">
        <color theme="0"/>
      </right>
      <top/>
      <bottom/>
      <diagonal/>
    </border>
    <border>
      <left style="medium">
        <color theme="0"/>
      </left>
      <right style="medium">
        <color theme="0"/>
      </right>
      <top style="thin">
        <color indexed="64"/>
      </top>
      <bottom/>
      <diagonal/>
    </border>
    <border>
      <left style="medium">
        <color theme="0"/>
      </left>
      <right/>
      <top style="medium">
        <color theme="0"/>
      </top>
      <bottom style="medium">
        <color theme="0"/>
      </bottom>
      <diagonal/>
    </border>
    <border>
      <left/>
      <right style="medium">
        <color theme="0"/>
      </right>
      <top style="thin">
        <color indexed="64"/>
      </top>
      <bottom style="thin">
        <color indexed="64"/>
      </bottom>
      <diagonal/>
    </border>
    <border>
      <left style="thick">
        <color theme="0"/>
      </left>
      <right/>
      <top style="thin">
        <color indexed="64"/>
      </top>
      <bottom style="thin">
        <color indexed="64"/>
      </bottom>
      <diagonal/>
    </border>
    <border>
      <left style="medium">
        <color theme="0"/>
      </left>
      <right/>
      <top/>
      <bottom/>
      <diagonal/>
    </border>
    <border>
      <left style="thick">
        <color indexed="9"/>
      </left>
      <right style="medium">
        <color indexed="9"/>
      </right>
      <top/>
      <bottom/>
      <diagonal/>
    </border>
    <border>
      <left style="thick">
        <color indexed="9"/>
      </left>
      <right style="medium">
        <color indexed="9"/>
      </right>
      <top/>
      <bottom style="thin">
        <color indexed="64"/>
      </bottom>
      <diagonal/>
    </border>
    <border>
      <left style="medium">
        <color theme="0"/>
      </left>
      <right/>
      <top style="thin">
        <color indexed="64"/>
      </top>
      <bottom style="thin">
        <color indexed="64"/>
      </bottom>
      <diagonal/>
    </border>
    <border>
      <left/>
      <right style="medium">
        <color indexed="9"/>
      </right>
      <top/>
      <bottom/>
      <diagonal/>
    </border>
    <border>
      <left style="medium">
        <color theme="0"/>
      </left>
      <right/>
      <top style="thin">
        <color indexed="64"/>
      </top>
      <bottom/>
      <diagonal/>
    </border>
    <border>
      <left/>
      <right style="medium">
        <color theme="0"/>
      </right>
      <top style="thin">
        <color indexed="64"/>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medium">
        <color theme="0"/>
      </top>
      <bottom style="thin">
        <color indexed="64"/>
      </bottom>
      <diagonal/>
    </border>
    <border>
      <left style="medium">
        <color theme="0"/>
      </left>
      <right/>
      <top style="thin">
        <color indexed="64"/>
      </top>
      <bottom style="medium">
        <color theme="0"/>
      </bottom>
      <diagonal/>
    </border>
    <border>
      <left style="thick">
        <color indexed="9"/>
      </left>
      <right style="medium">
        <color theme="0"/>
      </right>
      <top style="thin">
        <color indexed="64"/>
      </top>
      <bottom/>
      <diagonal/>
    </border>
    <border>
      <left style="thick">
        <color indexed="9"/>
      </left>
      <right style="medium">
        <color theme="0"/>
      </right>
      <top/>
      <bottom/>
      <diagonal/>
    </border>
    <border>
      <left style="thick">
        <color indexed="9"/>
      </left>
      <right style="medium">
        <color theme="0"/>
      </right>
      <top/>
      <bottom style="thin">
        <color indexed="64"/>
      </bottom>
      <diagonal/>
    </border>
    <border>
      <left/>
      <right style="medium">
        <color theme="0"/>
      </right>
      <top style="thin">
        <color indexed="64"/>
      </top>
      <bottom style="medium">
        <color theme="0"/>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style="thick">
        <color indexed="9"/>
      </left>
      <right/>
      <top style="thick">
        <color indexed="9"/>
      </top>
      <bottom style="thin">
        <color indexed="64"/>
      </bottom>
      <diagonal/>
    </border>
    <border>
      <left style="double">
        <color auto="1"/>
      </left>
      <right style="double">
        <color auto="1"/>
      </right>
      <top style="double">
        <color auto="1"/>
      </top>
      <bottom style="double">
        <color auto="1"/>
      </bottom>
      <diagonal/>
    </border>
    <border>
      <left style="medium">
        <color indexed="9"/>
      </left>
      <right style="medium">
        <color indexed="9"/>
      </right>
      <top style="thin">
        <color indexed="64"/>
      </top>
      <bottom style="thick">
        <color indexed="9"/>
      </bottom>
      <diagonal/>
    </border>
    <border>
      <left style="medium">
        <color theme="0"/>
      </left>
      <right style="medium">
        <color theme="0"/>
      </right>
      <top style="medium">
        <color theme="0"/>
      </top>
      <bottom style="thin">
        <color indexed="64"/>
      </bottom>
      <diagonal/>
    </border>
    <border>
      <left style="medium">
        <color theme="0"/>
      </left>
      <right style="thick">
        <color theme="0"/>
      </right>
      <top style="thin">
        <color indexed="64"/>
      </top>
      <bottom style="medium">
        <color theme="0"/>
      </bottom>
      <diagonal/>
    </border>
    <border>
      <left style="thick">
        <color theme="0"/>
      </left>
      <right style="thick">
        <color theme="0"/>
      </right>
      <top style="thin">
        <color indexed="64"/>
      </top>
      <bottom style="medium">
        <color theme="0"/>
      </bottom>
      <diagonal/>
    </border>
    <border>
      <left style="thick">
        <color theme="0"/>
      </left>
      <right style="medium">
        <color theme="0"/>
      </right>
      <top style="thin">
        <color indexed="64"/>
      </top>
      <bottom style="medium">
        <color theme="0"/>
      </bottom>
      <diagonal/>
    </border>
    <border>
      <left style="medium">
        <color theme="0"/>
      </left>
      <right style="thick">
        <color theme="0"/>
      </right>
      <top style="medium">
        <color theme="0"/>
      </top>
      <bottom style="medium">
        <color theme="0"/>
      </bottom>
      <diagonal/>
    </border>
    <border>
      <left style="thick">
        <color theme="0"/>
      </left>
      <right style="thick">
        <color theme="0"/>
      </right>
      <top style="medium">
        <color theme="0"/>
      </top>
      <bottom style="thin">
        <color indexed="64"/>
      </bottom>
      <diagonal/>
    </border>
    <border>
      <left style="thick">
        <color theme="0"/>
      </left>
      <right style="thick">
        <color theme="0"/>
      </right>
      <top style="medium">
        <color theme="0"/>
      </top>
      <bottom style="medium">
        <color theme="0"/>
      </bottom>
      <diagonal/>
    </border>
    <border>
      <left style="thick">
        <color theme="0"/>
      </left>
      <right style="medium">
        <color theme="0"/>
      </right>
      <top style="medium">
        <color theme="0"/>
      </top>
      <bottom style="medium">
        <color theme="0"/>
      </bottom>
      <diagonal/>
    </border>
    <border>
      <left style="medium">
        <color theme="0"/>
      </left>
      <right style="thick">
        <color theme="0"/>
      </right>
      <top style="medium">
        <color theme="0"/>
      </top>
      <bottom style="thin">
        <color indexed="64"/>
      </bottom>
      <diagonal/>
    </border>
    <border>
      <left style="thick">
        <color theme="0"/>
      </left>
      <right style="medium">
        <color theme="0"/>
      </right>
      <top style="medium">
        <color theme="0"/>
      </top>
      <bottom style="thin">
        <color indexed="64"/>
      </bottom>
      <diagonal/>
    </border>
    <border>
      <left style="thick">
        <color rgb="FFFFFFFF"/>
      </left>
      <right style="thick">
        <color rgb="FFFFFFFF"/>
      </right>
      <top/>
      <bottom/>
      <diagonal/>
    </border>
    <border>
      <left/>
      <right style="thick">
        <color rgb="FFFFFFFF"/>
      </right>
      <top/>
      <bottom/>
      <diagonal/>
    </border>
    <border>
      <left/>
      <right style="thick">
        <color rgb="FFFFFFFF"/>
      </right>
      <top/>
      <bottom style="thin">
        <color auto="1"/>
      </bottom>
      <diagonal/>
    </border>
    <border>
      <left/>
      <right style="thick">
        <color rgb="FFFFFFFF"/>
      </right>
      <top style="thin">
        <color indexed="64"/>
      </top>
      <bottom style="thin">
        <color indexed="64"/>
      </bottom>
      <diagonal/>
    </border>
    <border>
      <left style="thick">
        <color rgb="FFFFFFFF"/>
      </left>
      <right style="thick">
        <color rgb="FFFFFFFF"/>
      </right>
      <top/>
      <bottom style="thick">
        <color rgb="FFFFFFFF"/>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right style="thick">
        <color indexed="9"/>
      </right>
      <top style="medium">
        <color theme="0"/>
      </top>
      <bottom style="medium">
        <color theme="0"/>
      </bottom>
      <diagonal/>
    </border>
    <border>
      <left style="thick">
        <color theme="0"/>
      </left>
      <right/>
      <top style="thin">
        <color indexed="64"/>
      </top>
      <bottom style="thick">
        <color theme="0"/>
      </bottom>
      <diagonal/>
    </border>
    <border>
      <left style="thick">
        <color theme="0"/>
      </left>
      <right/>
      <top style="thick">
        <color theme="0"/>
      </top>
      <bottom style="thick">
        <color theme="0"/>
      </bottom>
      <diagonal/>
    </border>
    <border>
      <left style="thick">
        <color theme="0"/>
      </left>
      <right/>
      <top style="thick">
        <color theme="0"/>
      </top>
      <bottom/>
      <diagonal/>
    </border>
    <border>
      <left style="thick">
        <color theme="0"/>
      </left>
      <right style="thick">
        <color theme="0"/>
      </right>
      <top style="thin">
        <color indexed="64"/>
      </top>
      <bottom style="thick">
        <color theme="0"/>
      </bottom>
      <diagonal/>
    </border>
    <border>
      <left style="thick">
        <color theme="0"/>
      </left>
      <right style="thick">
        <color indexed="9"/>
      </right>
      <top style="medium">
        <color theme="0"/>
      </top>
      <bottom style="medium">
        <color theme="0"/>
      </bottom>
      <diagonal/>
    </border>
    <border>
      <left style="thick">
        <color rgb="FFFFFFFF"/>
      </left>
      <right style="thick">
        <color rgb="FFFFFFFF"/>
      </right>
      <top style="thin">
        <color indexed="64"/>
      </top>
      <bottom style="thin">
        <color indexed="64"/>
      </bottom>
      <diagonal/>
    </border>
    <border>
      <left style="thick">
        <color rgb="FFFFFFFF"/>
      </left>
      <right style="thick">
        <color rgb="FFFFFFFF"/>
      </right>
      <top style="thin">
        <color indexed="64"/>
      </top>
      <bottom style="thick">
        <color rgb="FFFFFFFF"/>
      </bottom>
      <diagonal/>
    </border>
    <border>
      <left style="thick">
        <color theme="0"/>
      </left>
      <right/>
      <top/>
      <bottom/>
      <diagonal/>
    </border>
    <border>
      <left style="thick">
        <color theme="0"/>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style="thick">
        <color theme="0"/>
      </right>
      <top/>
      <bottom style="thin">
        <color indexed="64"/>
      </bottom>
      <diagonal/>
    </border>
    <border>
      <left/>
      <right style="thick">
        <color theme="0"/>
      </right>
      <top style="thin">
        <color indexed="64"/>
      </top>
      <bottom/>
      <diagonal/>
    </border>
    <border>
      <left style="thick">
        <color theme="0"/>
      </left>
      <right style="thick">
        <color theme="0"/>
      </right>
      <top style="thin">
        <color indexed="64"/>
      </top>
      <bottom/>
      <diagonal/>
    </border>
    <border>
      <left style="thick">
        <color theme="0"/>
      </left>
      <right/>
      <top style="thin">
        <color indexed="64"/>
      </top>
      <bottom/>
      <diagonal/>
    </border>
    <border>
      <left style="thick">
        <color indexed="9"/>
      </left>
      <right style="thick">
        <color indexed="9"/>
      </right>
      <top/>
      <bottom style="thin">
        <color indexed="64"/>
      </bottom>
      <diagonal/>
    </border>
    <border>
      <left style="thick">
        <color rgb="FFFFFFFF"/>
      </left>
      <right style="thick">
        <color rgb="FFFFFFFF"/>
      </right>
      <top/>
      <bottom style="thin">
        <color auto="1"/>
      </bottom>
      <diagonal/>
    </border>
    <border>
      <left/>
      <right style="thick">
        <color indexed="9"/>
      </right>
      <top style="thick">
        <color indexed="9"/>
      </top>
      <bottom style="thick">
        <color indexed="9"/>
      </bottom>
      <diagonal/>
    </border>
    <border>
      <left style="thick">
        <color indexed="9"/>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theme="0"/>
      </left>
      <right style="medium">
        <color theme="0"/>
      </right>
      <top style="medium">
        <color theme="0"/>
      </top>
      <bottom/>
      <diagonal/>
    </border>
    <border>
      <left/>
      <right style="medium">
        <color theme="0"/>
      </right>
      <top style="medium">
        <color theme="0"/>
      </top>
      <bottom/>
      <diagonal/>
    </border>
    <border>
      <left style="thick">
        <color theme="0"/>
      </left>
      <right/>
      <top style="thick">
        <color theme="0"/>
      </top>
      <bottom style="thin">
        <color indexed="64"/>
      </bottom>
      <diagonal/>
    </border>
    <border>
      <left/>
      <right/>
      <top style="thick">
        <color theme="0"/>
      </top>
      <bottom style="thin">
        <color indexed="64"/>
      </bottom>
      <diagonal/>
    </border>
    <border>
      <left/>
      <right style="thick">
        <color theme="0"/>
      </right>
      <top style="thick">
        <color theme="0"/>
      </top>
      <bottom style="thin">
        <color indexed="64"/>
      </bottom>
      <diagonal/>
    </border>
    <border>
      <left/>
      <right style="thick">
        <color theme="0"/>
      </right>
      <top style="thin">
        <color indexed="64"/>
      </top>
      <bottom style="thin">
        <color auto="1"/>
      </bottom>
      <diagonal/>
    </border>
    <border>
      <left/>
      <right/>
      <top/>
      <bottom style="thin">
        <color indexed="64"/>
      </bottom>
      <diagonal/>
    </border>
    <border>
      <left/>
      <right style="thick">
        <color indexed="9"/>
      </right>
      <top/>
      <bottom style="thin">
        <color indexed="64"/>
      </bottom>
      <diagonal/>
    </border>
  </borders>
  <cellStyleXfs count="80">
    <xf numFmtId="0" fontId="0" fillId="0" borderId="0"/>
    <xf numFmtId="165" fontId="3" fillId="0" borderId="0" applyFont="0" applyFill="0" applyBorder="0" applyAlignment="0" applyProtection="0"/>
    <xf numFmtId="0" fontId="58" fillId="0" borderId="0" applyNumberFormat="0" applyFill="0" applyBorder="0" applyAlignment="0" applyProtection="0">
      <alignment vertical="top"/>
      <protection locked="0"/>
    </xf>
    <xf numFmtId="0" fontId="54" fillId="0" borderId="0"/>
    <xf numFmtId="0" fontId="6" fillId="0" borderId="0"/>
    <xf numFmtId="0" fontId="6" fillId="0" borderId="0"/>
    <xf numFmtId="0" fontId="59" fillId="0" borderId="0"/>
    <xf numFmtId="0" fontId="60" fillId="0" borderId="0"/>
    <xf numFmtId="0" fontId="60" fillId="0" borderId="0"/>
    <xf numFmtId="0" fontId="61" fillId="0" borderId="0"/>
    <xf numFmtId="0" fontId="61" fillId="0" borderId="0"/>
    <xf numFmtId="0" fontId="6" fillId="0" borderId="0"/>
    <xf numFmtId="0" fontId="34" fillId="0" borderId="0"/>
    <xf numFmtId="0" fontId="6" fillId="0" borderId="0"/>
    <xf numFmtId="0" fontId="6" fillId="0" borderId="0"/>
    <xf numFmtId="0" fontId="5" fillId="0" borderId="0"/>
    <xf numFmtId="0" fontId="6" fillId="0" borderId="0"/>
    <xf numFmtId="0" fontId="28" fillId="0" borderId="0"/>
    <xf numFmtId="0" fontId="6" fillId="0" borderId="0"/>
    <xf numFmtId="0" fontId="59"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98" fillId="0" borderId="0"/>
    <xf numFmtId="165" fontId="6" fillId="0" borderId="0" applyFont="0" applyFill="0" applyBorder="0" applyAlignment="0" applyProtection="0"/>
    <xf numFmtId="165" fontId="6" fillId="0" borderId="0" applyFont="0" applyFill="0" applyBorder="0" applyAlignment="0" applyProtection="0"/>
    <xf numFmtId="164" fontId="61" fillId="0" borderId="0" applyFont="0" applyFill="0" applyBorder="0" applyAlignment="0" applyProtection="0"/>
    <xf numFmtId="164" fontId="3" fillId="0" borderId="0" applyFont="0" applyFill="0" applyBorder="0" applyAlignment="0" applyProtection="0"/>
    <xf numFmtId="0" fontId="99" fillId="0" borderId="0" applyAlignment="0">
      <alignment horizontal="centerContinuous" vertical="center"/>
    </xf>
    <xf numFmtId="0" fontId="50" fillId="0" borderId="0" applyAlignment="0">
      <alignment horizontal="centerContinuous" vertical="center"/>
    </xf>
    <xf numFmtId="0" fontId="4" fillId="6" borderId="103">
      <alignment horizontal="right" vertical="center" wrapText="1"/>
    </xf>
    <xf numFmtId="1" fontId="11" fillId="6" borderId="104">
      <alignment horizontal="left" vertical="center" wrapText="1"/>
    </xf>
    <xf numFmtId="1" fontId="4" fillId="6" borderId="105">
      <alignment horizontal="center" vertical="center"/>
    </xf>
    <xf numFmtId="0" fontId="8" fillId="6" borderId="105">
      <alignment horizontal="center" vertical="center" wrapText="1"/>
    </xf>
    <xf numFmtId="0" fontId="26" fillId="6" borderId="105">
      <alignment horizontal="center" vertical="center" wrapText="1"/>
    </xf>
    <xf numFmtId="0" fontId="100" fillId="0" borderId="0" applyNumberFormat="0" applyFill="0" applyBorder="0" applyAlignment="0" applyProtection="0">
      <alignment vertical="top"/>
      <protection locked="0"/>
    </xf>
    <xf numFmtId="0" fontId="6" fillId="0" borderId="0">
      <alignment horizontal="center" vertical="center" readingOrder="2"/>
    </xf>
    <xf numFmtId="0" fontId="12" fillId="0" borderId="0">
      <alignment horizontal="left" vertical="center"/>
    </xf>
    <xf numFmtId="0" fontId="3" fillId="0" borderId="0"/>
    <xf numFmtId="0" fontId="61" fillId="0" borderId="0"/>
    <xf numFmtId="0" fontId="61" fillId="0" borderId="0"/>
    <xf numFmtId="0" fontId="61" fillId="0" borderId="0"/>
    <xf numFmtId="0" fontId="61" fillId="0" borderId="0"/>
    <xf numFmtId="0" fontId="6" fillId="0" borderId="0"/>
    <xf numFmtId="0" fontId="6" fillId="0" borderId="0"/>
    <xf numFmtId="0" fontId="61" fillId="0" borderId="0"/>
    <xf numFmtId="0" fontId="61" fillId="0" borderId="0"/>
    <xf numFmtId="0" fontId="15" fillId="0" borderId="0">
      <alignment horizontal="right" vertical="center"/>
    </xf>
    <xf numFmtId="0" fontId="101" fillId="0" borderId="0">
      <alignment horizontal="left" vertical="center"/>
    </xf>
    <xf numFmtId="0" fontId="4" fillId="0" borderId="0">
      <alignment horizontal="right" vertical="center"/>
    </xf>
    <xf numFmtId="0" fontId="6" fillId="0" borderId="0">
      <alignment horizontal="left" vertical="center"/>
    </xf>
    <xf numFmtId="0" fontId="14" fillId="6" borderId="105" applyAlignment="0">
      <alignment horizontal="center" vertical="center"/>
    </xf>
    <xf numFmtId="0" fontId="15" fillId="0" borderId="106">
      <alignment horizontal="right" vertical="center" indent="1"/>
    </xf>
    <xf numFmtId="0" fontId="4" fillId="6" borderId="106">
      <alignment horizontal="right" vertical="center" wrapText="1" indent="1" readingOrder="2"/>
    </xf>
    <xf numFmtId="0" fontId="6" fillId="0" borderId="106">
      <alignment horizontal="right" vertical="center" indent="1"/>
    </xf>
    <xf numFmtId="0" fontId="6" fillId="6" borderId="106">
      <alignment horizontal="left" vertical="center" wrapText="1" indent="1"/>
    </xf>
    <xf numFmtId="0" fontId="6" fillId="0" borderId="107">
      <alignment horizontal="left" vertical="center"/>
    </xf>
    <xf numFmtId="0" fontId="6" fillId="0" borderId="108">
      <alignment horizontal="left" vertical="center"/>
    </xf>
    <xf numFmtId="0" fontId="2" fillId="0" borderId="0"/>
    <xf numFmtId="0" fontId="59" fillId="0" borderId="0"/>
    <xf numFmtId="0" fontId="6" fillId="0" borderId="0"/>
    <xf numFmtId="0" fontId="2" fillId="0" borderId="0"/>
    <xf numFmtId="165" fontId="2" fillId="0" borderId="0" applyFont="0" applyFill="0" applyBorder="0" applyAlignment="0" applyProtection="0"/>
    <xf numFmtId="0" fontId="1" fillId="0" borderId="0"/>
    <xf numFmtId="165" fontId="18" fillId="0" borderId="0" applyFont="0" applyFill="0" applyBorder="0" applyAlignment="0" applyProtection="0"/>
    <xf numFmtId="165" fontId="18" fillId="0" borderId="0" applyFont="0" applyFill="0" applyBorder="0" applyAlignment="0" applyProtection="0"/>
    <xf numFmtId="0" fontId="102" fillId="0" borderId="0"/>
    <xf numFmtId="0" fontId="3" fillId="0" borderId="0"/>
    <xf numFmtId="0" fontId="1" fillId="0" borderId="0"/>
    <xf numFmtId="165" fontId="18" fillId="0" borderId="0" applyFont="0" applyFill="0" applyBorder="0" applyAlignment="0" applyProtection="0"/>
  </cellStyleXfs>
  <cellXfs count="1094">
    <xf numFmtId="0" fontId="0" fillId="0" borderId="0" xfId="0"/>
    <xf numFmtId="0" fontId="6" fillId="0" borderId="0" xfId="0" applyFont="1" applyAlignment="1">
      <alignment vertical="center"/>
    </xf>
    <xf numFmtId="0" fontId="60" fillId="0" borderId="0" xfId="7" applyAlignment="1">
      <alignment vertical="center"/>
    </xf>
    <xf numFmtId="0" fontId="18" fillId="0" borderId="0" xfId="7" applyFont="1" applyAlignment="1">
      <alignment vertical="center"/>
    </xf>
    <xf numFmtId="0" fontId="18" fillId="0" borderId="0" xfId="0" applyFont="1" applyAlignment="1">
      <alignment vertical="center" wrapText="1"/>
    </xf>
    <xf numFmtId="0" fontId="35" fillId="0" borderId="0" xfId="0" applyFont="1"/>
    <xf numFmtId="0" fontId="31" fillId="0" borderId="0" xfId="7" applyFont="1" applyAlignment="1">
      <alignment vertical="center"/>
    </xf>
    <xf numFmtId="0" fontId="21" fillId="0" borderId="0" xfId="7" applyFont="1" applyAlignment="1">
      <alignment horizontal="right" vertical="center" readingOrder="2"/>
    </xf>
    <xf numFmtId="0" fontId="24" fillId="0" borderId="0" xfId="7" applyFont="1" applyAlignment="1">
      <alignment vertical="center"/>
    </xf>
    <xf numFmtId="0" fontId="19" fillId="0" borderId="0" xfId="7" applyFont="1" applyAlignment="1">
      <alignment vertical="center" wrapText="1" readingOrder="2"/>
    </xf>
    <xf numFmtId="0" fontId="18" fillId="0" borderId="0" xfId="7" applyFont="1" applyAlignment="1">
      <alignment vertical="center" wrapText="1"/>
    </xf>
    <xf numFmtId="0" fontId="18" fillId="0" borderId="0" xfId="19" applyFont="1" applyAlignment="1">
      <alignment vertical="center" wrapText="1"/>
    </xf>
    <xf numFmtId="0" fontId="59" fillId="0" borderId="0" xfId="19"/>
    <xf numFmtId="0" fontId="18" fillId="0" borderId="0" xfId="19" applyFont="1"/>
    <xf numFmtId="0" fontId="47" fillId="0" borderId="0" xfId="0" applyFont="1" applyAlignment="1">
      <alignment horizontal="justify" readingOrder="1"/>
    </xf>
    <xf numFmtId="0" fontId="16" fillId="0" borderId="0" xfId="0" applyFont="1" applyAlignment="1">
      <alignment horizontal="justify"/>
    </xf>
    <xf numFmtId="0" fontId="16" fillId="0" borderId="0" xfId="0" applyFont="1" applyAlignment="1">
      <alignment horizontal="justify" readingOrder="1"/>
    </xf>
    <xf numFmtId="0" fontId="17" fillId="0" borderId="0" xfId="0" applyFont="1" applyAlignment="1">
      <alignment horizontal="justify" readingOrder="1"/>
    </xf>
    <xf numFmtId="0" fontId="6" fillId="0" borderId="0" xfId="13"/>
    <xf numFmtId="49" fontId="10" fillId="0" borderId="0" xfId="13" applyNumberFormat="1" applyFont="1" applyAlignment="1">
      <alignment horizontal="right" vertical="center"/>
    </xf>
    <xf numFmtId="166" fontId="4" fillId="0" borderId="0" xfId="13" applyNumberFormat="1" applyFont="1" applyAlignment="1">
      <alignment horizontal="right" vertical="center"/>
    </xf>
    <xf numFmtId="0" fontId="4" fillId="0" borderId="0" xfId="13" applyFont="1" applyAlignment="1">
      <alignment vertical="center"/>
    </xf>
    <xf numFmtId="0" fontId="49" fillId="0" borderId="0" xfId="13" applyFont="1"/>
    <xf numFmtId="49" fontId="50" fillId="0" borderId="0" xfId="13" applyNumberFormat="1" applyFont="1" applyAlignment="1">
      <alignment vertical="center" wrapText="1"/>
    </xf>
    <xf numFmtId="49" fontId="51" fillId="0" borderId="0" xfId="13" applyNumberFormat="1" applyFont="1" applyAlignment="1">
      <alignment vertical="center"/>
    </xf>
    <xf numFmtId="0" fontId="46" fillId="0" borderId="0" xfId="13" applyFont="1" applyAlignment="1">
      <alignment horizontal="left"/>
    </xf>
    <xf numFmtId="0" fontId="6" fillId="0" borderId="0" xfId="13" applyAlignment="1">
      <alignment wrapText="1"/>
    </xf>
    <xf numFmtId="0" fontId="6" fillId="0" borderId="0" xfId="13" applyAlignment="1">
      <alignment horizontal="right" vertical="center" indent="1"/>
    </xf>
    <xf numFmtId="49" fontId="50" fillId="0" borderId="0" xfId="13" applyNumberFormat="1" applyFont="1" applyAlignment="1">
      <alignment horizontal="center" vertical="center" wrapText="1"/>
    </xf>
    <xf numFmtId="49" fontId="4" fillId="0" borderId="0" xfId="13" applyNumberFormat="1" applyFont="1" applyAlignment="1">
      <alignment vertical="center" wrapText="1"/>
    </xf>
    <xf numFmtId="49" fontId="17" fillId="0" borderId="0" xfId="13" applyNumberFormat="1" applyFont="1" applyAlignment="1">
      <alignment vertical="center"/>
    </xf>
    <xf numFmtId="0" fontId="11" fillId="2" borderId="3" xfId="0" applyFont="1" applyFill="1" applyBorder="1" applyAlignment="1">
      <alignment horizontal="center" vertical="center" wrapText="1" readingOrder="1"/>
    </xf>
    <xf numFmtId="0" fontId="59" fillId="2" borderId="0" xfId="19" applyFill="1"/>
    <xf numFmtId="49" fontId="7" fillId="2" borderId="5" xfId="13" applyNumberFormat="1" applyFont="1" applyFill="1" applyBorder="1" applyAlignment="1">
      <alignment horizontal="center" vertical="center"/>
    </xf>
    <xf numFmtId="166" fontId="12" fillId="2" borderId="2" xfId="13" applyNumberFormat="1" applyFont="1" applyFill="1" applyBorder="1" applyAlignment="1">
      <alignment horizontal="left" vertical="center" indent="1"/>
    </xf>
    <xf numFmtId="166" fontId="12" fillId="2" borderId="1" xfId="13" applyNumberFormat="1" applyFont="1" applyFill="1" applyBorder="1" applyAlignment="1">
      <alignment horizontal="left" vertical="center" indent="1"/>
    </xf>
    <xf numFmtId="49" fontId="7" fillId="2" borderId="2" xfId="13" applyNumberFormat="1" applyFont="1" applyFill="1" applyBorder="1" applyAlignment="1">
      <alignment horizontal="right" vertical="center" indent="1"/>
    </xf>
    <xf numFmtId="49" fontId="7" fillId="2" borderId="1" xfId="13" applyNumberFormat="1" applyFont="1" applyFill="1" applyBorder="1" applyAlignment="1">
      <alignment horizontal="right" vertical="center" indent="1"/>
    </xf>
    <xf numFmtId="49" fontId="7" fillId="2" borderId="4" xfId="13" applyNumberFormat="1" applyFont="1" applyFill="1" applyBorder="1" applyAlignment="1">
      <alignment horizontal="right" vertical="center" indent="1"/>
    </xf>
    <xf numFmtId="0" fontId="6" fillId="2" borderId="0" xfId="13" applyFill="1"/>
    <xf numFmtId="49" fontId="7" fillId="2" borderId="2" xfId="13" applyNumberFormat="1" applyFont="1" applyFill="1" applyBorder="1" applyAlignment="1">
      <alignment horizontal="right" vertical="center" indent="2" readingOrder="2"/>
    </xf>
    <xf numFmtId="49" fontId="7" fillId="2" borderId="6" xfId="13" applyNumberFormat="1" applyFont="1" applyFill="1" applyBorder="1" applyAlignment="1">
      <alignment horizontal="right" vertical="center" indent="2" readingOrder="2"/>
    </xf>
    <xf numFmtId="49" fontId="7" fillId="2" borderId="2" xfId="13" applyNumberFormat="1" applyFont="1" applyFill="1" applyBorder="1" applyAlignment="1">
      <alignment horizontal="right" vertical="center" wrapText="1" indent="1"/>
    </xf>
    <xf numFmtId="49" fontId="7" fillId="2" borderId="1" xfId="13" applyNumberFormat="1" applyFont="1" applyFill="1" applyBorder="1" applyAlignment="1">
      <alignment horizontal="right" vertical="center" wrapText="1" indent="1"/>
    </xf>
    <xf numFmtId="0" fontId="27" fillId="2" borderId="1" xfId="0" applyFont="1" applyFill="1" applyBorder="1" applyAlignment="1">
      <alignment horizontal="center" vertical="center" wrapText="1" readingOrder="2"/>
    </xf>
    <xf numFmtId="0" fontId="12" fillId="2" borderId="2" xfId="0" applyFont="1" applyFill="1" applyBorder="1" applyAlignment="1">
      <alignment horizontal="left" vertical="center" wrapText="1" readingOrder="1"/>
    </xf>
    <xf numFmtId="0" fontId="26" fillId="2" borderId="1" xfId="0" applyFont="1" applyFill="1" applyBorder="1" applyAlignment="1">
      <alignment horizontal="center" vertical="center" wrapText="1" readingOrder="1"/>
    </xf>
    <xf numFmtId="0" fontId="12" fillId="2" borderId="1" xfId="0" applyFont="1" applyFill="1" applyBorder="1" applyAlignment="1">
      <alignment horizontal="left" vertical="center" wrapText="1" readingOrder="1"/>
    </xf>
    <xf numFmtId="0" fontId="24" fillId="0" borderId="8" xfId="7" applyFont="1" applyBorder="1" applyAlignment="1">
      <alignment vertical="center"/>
    </xf>
    <xf numFmtId="0" fontId="29" fillId="0" borderId="10" xfId="0" applyFont="1" applyBorder="1" applyAlignment="1">
      <alignment vertical="center" wrapText="1"/>
    </xf>
    <xf numFmtId="49" fontId="7" fillId="2" borderId="12" xfId="0" applyNumberFormat="1" applyFont="1" applyFill="1" applyBorder="1" applyAlignment="1">
      <alignment horizontal="center" vertical="center"/>
    </xf>
    <xf numFmtId="49" fontId="7" fillId="2" borderId="9" xfId="0" applyNumberFormat="1" applyFont="1" applyFill="1" applyBorder="1" applyAlignment="1">
      <alignment horizontal="right" vertical="center" indent="1"/>
    </xf>
    <xf numFmtId="49" fontId="7" fillId="2" borderId="10" xfId="0" applyNumberFormat="1" applyFont="1" applyFill="1" applyBorder="1" applyAlignment="1">
      <alignment horizontal="right" vertical="center" indent="1"/>
    </xf>
    <xf numFmtId="166" fontId="12" fillId="2" borderId="9" xfId="0" applyNumberFormat="1" applyFont="1" applyFill="1" applyBorder="1" applyAlignment="1">
      <alignment horizontal="left" vertical="center" indent="1"/>
    </xf>
    <xf numFmtId="166" fontId="12" fillId="2" borderId="10" xfId="0" applyNumberFormat="1" applyFont="1" applyFill="1" applyBorder="1" applyAlignment="1">
      <alignment horizontal="left" vertical="center" indent="1"/>
    </xf>
    <xf numFmtId="49" fontId="26" fillId="2" borderId="12" xfId="0" applyNumberFormat="1" applyFont="1" applyFill="1" applyBorder="1" applyAlignment="1">
      <alignment horizontal="center" vertical="center"/>
    </xf>
    <xf numFmtId="166" fontId="15" fillId="2" borderId="2" xfId="13" applyNumberFormat="1" applyFont="1" applyFill="1" applyBorder="1" applyAlignment="1">
      <alignment vertical="center"/>
    </xf>
    <xf numFmtId="166" fontId="6" fillId="2" borderId="2" xfId="13" applyNumberFormat="1" applyFill="1" applyBorder="1" applyAlignment="1">
      <alignment vertical="center"/>
    </xf>
    <xf numFmtId="49" fontId="8" fillId="2" borderId="2" xfId="13" applyNumberFormat="1" applyFont="1" applyFill="1" applyBorder="1" applyAlignment="1">
      <alignment horizontal="right" vertical="center" indent="1"/>
    </xf>
    <xf numFmtId="49" fontId="26" fillId="2" borderId="5" xfId="13" applyNumberFormat="1" applyFont="1" applyFill="1" applyBorder="1" applyAlignment="1">
      <alignment horizontal="center" vertical="center"/>
    </xf>
    <xf numFmtId="166" fontId="7" fillId="2" borderId="5" xfId="13" applyNumberFormat="1" applyFont="1" applyFill="1" applyBorder="1" applyAlignment="1">
      <alignment horizontal="center" vertical="center"/>
    </xf>
    <xf numFmtId="0" fontId="7" fillId="2" borderId="2" xfId="0" applyFont="1" applyFill="1" applyBorder="1" applyAlignment="1">
      <alignment horizontal="left" vertical="center" wrapText="1" indent="1" readingOrder="1"/>
    </xf>
    <xf numFmtId="0" fontId="12" fillId="2" borderId="2" xfId="0" applyFont="1" applyFill="1" applyBorder="1" applyAlignment="1">
      <alignment horizontal="left" vertical="center" wrapText="1" indent="2" readingOrder="1"/>
    </xf>
    <xf numFmtId="0" fontId="12" fillId="2" borderId="6" xfId="0" applyFont="1" applyFill="1" applyBorder="1" applyAlignment="1">
      <alignment horizontal="left" vertical="center" wrapText="1" indent="2" readingOrder="1"/>
    </xf>
    <xf numFmtId="0" fontId="7" fillId="2" borderId="2" xfId="0" applyFont="1" applyFill="1" applyBorder="1" applyAlignment="1">
      <alignment horizontal="left" vertical="center" wrapText="1" indent="2" readingOrder="1"/>
    </xf>
    <xf numFmtId="49" fontId="8" fillId="2" borderId="1" xfId="13" applyNumberFormat="1" applyFont="1" applyFill="1" applyBorder="1" applyAlignment="1">
      <alignment horizontal="right" vertical="center" wrapText="1" indent="1"/>
    </xf>
    <xf numFmtId="49" fontId="6" fillId="0" borderId="0" xfId="13" applyNumberFormat="1" applyAlignment="1">
      <alignment vertical="center"/>
    </xf>
    <xf numFmtId="0" fontId="23" fillId="0" borderId="0" xfId="19" applyFont="1" applyAlignment="1">
      <alignment vertical="center" wrapText="1"/>
    </xf>
    <xf numFmtId="0" fontId="49" fillId="0" borderId="8" xfId="13" applyFont="1" applyBorder="1"/>
    <xf numFmtId="0" fontId="46" fillId="0" borderId="8" xfId="13" applyFont="1" applyBorder="1" applyAlignment="1">
      <alignment horizontal="right"/>
    </xf>
    <xf numFmtId="0" fontId="46" fillId="0" borderId="8" xfId="13" applyFont="1" applyBorder="1" applyAlignment="1">
      <alignment horizontal="left"/>
    </xf>
    <xf numFmtId="0" fontId="8" fillId="0" borderId="0" xfId="19" applyFont="1" applyAlignment="1">
      <alignment vertical="center" wrapText="1"/>
    </xf>
    <xf numFmtId="0" fontId="23" fillId="0" borderId="0" xfId="7" applyFont="1" applyAlignment="1">
      <alignment vertical="center" wrapText="1"/>
    </xf>
    <xf numFmtId="0" fontId="23" fillId="0" borderId="0" xfId="7" applyFont="1" applyAlignment="1">
      <alignment vertical="center"/>
    </xf>
    <xf numFmtId="0" fontId="4" fillId="2" borderId="0" xfId="7" applyFont="1" applyFill="1" applyAlignment="1">
      <alignment vertical="center" wrapText="1"/>
    </xf>
    <xf numFmtId="166" fontId="12" fillId="3" borderId="10" xfId="0" applyNumberFormat="1" applyFont="1" applyFill="1" applyBorder="1" applyAlignment="1">
      <alignment horizontal="left" vertical="center" indent="1"/>
    </xf>
    <xf numFmtId="49" fontId="7" fillId="3" borderId="10" xfId="0" applyNumberFormat="1" applyFont="1" applyFill="1" applyBorder="1" applyAlignment="1">
      <alignment horizontal="right" vertical="center" indent="1"/>
    </xf>
    <xf numFmtId="166" fontId="12" fillId="3" borderId="11" xfId="0" applyNumberFormat="1" applyFont="1" applyFill="1" applyBorder="1" applyAlignment="1">
      <alignment horizontal="left" vertical="center" indent="1"/>
    </xf>
    <xf numFmtId="49" fontId="7" fillId="3" borderId="11" xfId="0" applyNumberFormat="1" applyFont="1" applyFill="1" applyBorder="1" applyAlignment="1">
      <alignment horizontal="right" vertical="center" indent="1"/>
    </xf>
    <xf numFmtId="166" fontId="12" fillId="3" borderId="1" xfId="13" applyNumberFormat="1" applyFont="1" applyFill="1" applyBorder="1" applyAlignment="1">
      <alignment horizontal="left" vertical="center" indent="1"/>
    </xf>
    <xf numFmtId="49" fontId="7" fillId="3" borderId="1" xfId="13" applyNumberFormat="1" applyFont="1" applyFill="1" applyBorder="1" applyAlignment="1">
      <alignment horizontal="right" vertical="center" indent="1"/>
    </xf>
    <xf numFmtId="166" fontId="12" fillId="3" borderId="4" xfId="13" applyNumberFormat="1" applyFont="1" applyFill="1" applyBorder="1" applyAlignment="1">
      <alignment horizontal="left" vertical="center" indent="1"/>
    </xf>
    <xf numFmtId="49" fontId="7" fillId="3" borderId="4" xfId="13" applyNumberFormat="1" applyFont="1" applyFill="1" applyBorder="1" applyAlignment="1">
      <alignment horizontal="right" vertical="center" indent="1"/>
    </xf>
    <xf numFmtId="49" fontId="7" fillId="3" borderId="6" xfId="13" applyNumberFormat="1" applyFont="1" applyFill="1" applyBorder="1" applyAlignment="1">
      <alignment horizontal="center"/>
    </xf>
    <xf numFmtId="49" fontId="26" fillId="3" borderId="5" xfId="13" applyNumberFormat="1" applyFont="1" applyFill="1" applyBorder="1" applyAlignment="1">
      <alignment horizontal="center" vertical="center"/>
    </xf>
    <xf numFmtId="0" fontId="12" fillId="3" borderId="2" xfId="0" applyFont="1" applyFill="1" applyBorder="1" applyAlignment="1">
      <alignment horizontal="left" vertical="center" wrapText="1" indent="2" readingOrder="1"/>
    </xf>
    <xf numFmtId="49" fontId="7" fillId="3" borderId="1" xfId="13" applyNumberFormat="1" applyFont="1" applyFill="1" applyBorder="1" applyAlignment="1">
      <alignment horizontal="right" vertical="center" indent="2" readingOrder="2"/>
    </xf>
    <xf numFmtId="0" fontId="12" fillId="3" borderId="6" xfId="0" applyFont="1" applyFill="1" applyBorder="1" applyAlignment="1">
      <alignment horizontal="left" vertical="center" wrapText="1" indent="2" readingOrder="1"/>
    </xf>
    <xf numFmtId="49" fontId="7" fillId="3" borderId="4" xfId="13" applyNumberFormat="1" applyFont="1" applyFill="1" applyBorder="1" applyAlignment="1">
      <alignment horizontal="right" vertical="center" indent="2" readingOrder="2"/>
    </xf>
    <xf numFmtId="0" fontId="7" fillId="3" borderId="2" xfId="0" applyFont="1" applyFill="1" applyBorder="1" applyAlignment="1">
      <alignment horizontal="left" vertical="center" wrapText="1" indent="2" readingOrder="1"/>
    </xf>
    <xf numFmtId="49" fontId="8" fillId="3" borderId="2" xfId="13" applyNumberFormat="1" applyFont="1" applyFill="1" applyBorder="1" applyAlignment="1">
      <alignment horizontal="right" vertical="center" wrapText="1" indent="1"/>
    </xf>
    <xf numFmtId="49" fontId="8" fillId="3" borderId="1" xfId="13" applyNumberFormat="1" applyFont="1" applyFill="1" applyBorder="1" applyAlignment="1">
      <alignment horizontal="right" vertical="center" wrapText="1" indent="1"/>
    </xf>
    <xf numFmtId="49" fontId="8" fillId="3" borderId="7" xfId="13" applyNumberFormat="1" applyFont="1" applyFill="1" applyBorder="1" applyAlignment="1">
      <alignment horizontal="right" vertical="center" wrapText="1" indent="1"/>
    </xf>
    <xf numFmtId="49" fontId="7" fillId="3" borderId="1" xfId="13" applyNumberFormat="1" applyFont="1" applyFill="1" applyBorder="1" applyAlignment="1">
      <alignment horizontal="right" vertical="center" wrapText="1" indent="1"/>
    </xf>
    <xf numFmtId="49" fontId="7" fillId="3" borderId="4" xfId="13" applyNumberFormat="1" applyFont="1" applyFill="1" applyBorder="1" applyAlignment="1">
      <alignment horizontal="right" vertical="center" wrapText="1" indent="1"/>
    </xf>
    <xf numFmtId="49" fontId="6" fillId="0" borderId="8" xfId="13" applyNumberFormat="1" applyBorder="1" applyAlignment="1">
      <alignment vertical="center"/>
    </xf>
    <xf numFmtId="0" fontId="12" fillId="3" borderId="2" xfId="0" applyFont="1" applyFill="1" applyBorder="1" applyAlignment="1">
      <alignment horizontal="left" vertical="center" wrapText="1" readingOrder="1"/>
    </xf>
    <xf numFmtId="0" fontId="11" fillId="3" borderId="1" xfId="0" applyFont="1" applyFill="1" applyBorder="1" applyAlignment="1">
      <alignment horizontal="center" vertical="center" wrapText="1" readingOrder="1"/>
    </xf>
    <xf numFmtId="0" fontId="26" fillId="3" borderId="1" xfId="0" applyFont="1" applyFill="1" applyBorder="1" applyAlignment="1">
      <alignment horizontal="center" vertical="center" wrapText="1" readingOrder="1"/>
    </xf>
    <xf numFmtId="0" fontId="6" fillId="3" borderId="1" xfId="0" applyFont="1" applyFill="1" applyBorder="1" applyAlignment="1">
      <alignment horizontal="center" vertical="center" wrapText="1" readingOrder="2"/>
    </xf>
    <xf numFmtId="0" fontId="11" fillId="3" borderId="2" xfId="0" applyFont="1" applyFill="1" applyBorder="1" applyAlignment="1">
      <alignment horizontal="left" vertical="center" wrapText="1" readingOrder="1"/>
    </xf>
    <xf numFmtId="0" fontId="8" fillId="0" borderId="0" xfId="7" applyFont="1" applyAlignment="1">
      <alignment horizontal="right" vertical="center" readingOrder="2"/>
    </xf>
    <xf numFmtId="0" fontId="7" fillId="0" borderId="0" xfId="7" applyFont="1" applyAlignment="1">
      <alignment vertical="center"/>
    </xf>
    <xf numFmtId="0" fontId="4" fillId="0" borderId="0" xfId="7" applyFont="1" applyAlignment="1">
      <alignment horizontal="right" vertical="center"/>
    </xf>
    <xf numFmtId="0" fontId="11" fillId="2" borderId="2" xfId="7" applyFont="1" applyFill="1" applyBorder="1" applyAlignment="1">
      <alignment horizontal="center" vertical="center" wrapText="1"/>
    </xf>
    <xf numFmtId="0" fontId="11" fillId="3" borderId="1" xfId="7" applyFont="1" applyFill="1" applyBorder="1" applyAlignment="1">
      <alignment horizontal="center" vertical="center" wrapText="1"/>
    </xf>
    <xf numFmtId="0" fontId="7" fillId="3" borderId="1" xfId="0" applyFont="1" applyFill="1" applyBorder="1" applyAlignment="1">
      <alignment horizontal="center" vertical="center" wrapText="1" readingOrder="2"/>
    </xf>
    <xf numFmtId="0" fontId="7" fillId="2" borderId="1" xfId="0" applyFont="1" applyFill="1" applyBorder="1" applyAlignment="1">
      <alignment horizontal="center" vertical="center" wrapText="1" readingOrder="2"/>
    </xf>
    <xf numFmtId="0" fontId="7" fillId="2" borderId="3" xfId="0" applyFont="1" applyFill="1" applyBorder="1" applyAlignment="1">
      <alignment horizontal="center" vertical="center" wrapText="1" readingOrder="2"/>
    </xf>
    <xf numFmtId="0" fontId="56" fillId="2" borderId="1" xfId="0" applyFont="1" applyFill="1" applyBorder="1" applyAlignment="1">
      <alignment horizontal="center" vertical="center" wrapText="1" readingOrder="2"/>
    </xf>
    <xf numFmtId="0" fontId="56" fillId="3" borderId="1" xfId="0" applyFont="1" applyFill="1" applyBorder="1" applyAlignment="1">
      <alignment horizontal="center" vertical="center" wrapText="1" readingOrder="2"/>
    </xf>
    <xf numFmtId="0" fontId="41" fillId="3" borderId="1" xfId="0" applyFont="1" applyFill="1" applyBorder="1" applyAlignment="1">
      <alignment horizontal="center" vertical="center" wrapText="1" readingOrder="1"/>
    </xf>
    <xf numFmtId="0" fontId="64" fillId="0" borderId="0" xfId="0" applyFont="1" applyAlignment="1">
      <alignment vertical="center"/>
    </xf>
    <xf numFmtId="0" fontId="26" fillId="4" borderId="1" xfId="0" applyFont="1" applyFill="1" applyBorder="1" applyAlignment="1">
      <alignment horizontal="center" vertical="center" wrapText="1" readingOrder="1"/>
    </xf>
    <xf numFmtId="0" fontId="7" fillId="4" borderId="1" xfId="0" applyFont="1" applyFill="1" applyBorder="1" applyAlignment="1">
      <alignment horizontal="center" vertical="center" wrapText="1" readingOrder="2"/>
    </xf>
    <xf numFmtId="0" fontId="29" fillId="4" borderId="38" xfId="0" applyFont="1" applyFill="1" applyBorder="1" applyAlignment="1">
      <alignment horizontal="center" vertical="center" wrapText="1"/>
    </xf>
    <xf numFmtId="0" fontId="45" fillId="4" borderId="38" xfId="0" applyFont="1" applyFill="1" applyBorder="1" applyAlignment="1">
      <alignment horizontal="left" vertical="center" wrapText="1" indent="1"/>
    </xf>
    <xf numFmtId="0" fontId="29" fillId="3" borderId="40" xfId="0" applyFont="1" applyFill="1" applyBorder="1" applyAlignment="1">
      <alignment horizontal="center" vertical="center" wrapText="1"/>
    </xf>
    <xf numFmtId="0" fontId="45" fillId="3" borderId="40" xfId="0" applyFont="1" applyFill="1" applyBorder="1" applyAlignment="1">
      <alignment horizontal="left" vertical="center" wrapText="1" indent="1"/>
    </xf>
    <xf numFmtId="0" fontId="66" fillId="0" borderId="0" xfId="7" applyFont="1" applyAlignment="1">
      <alignment vertical="center"/>
    </xf>
    <xf numFmtId="0" fontId="12" fillId="4" borderId="2" xfId="0" applyFont="1" applyFill="1" applyBorder="1" applyAlignment="1">
      <alignment horizontal="left" vertical="center" wrapText="1" readingOrder="1"/>
    </xf>
    <xf numFmtId="0" fontId="12" fillId="4" borderId="1" xfId="0" applyFont="1" applyFill="1" applyBorder="1" applyAlignment="1">
      <alignment horizontal="left" vertical="center" wrapText="1" readingOrder="1"/>
    </xf>
    <xf numFmtId="0" fontId="26" fillId="4" borderId="2" xfId="0" applyFont="1" applyFill="1" applyBorder="1" applyAlignment="1">
      <alignment horizontal="center" vertical="center" wrapText="1" readingOrder="1"/>
    </xf>
    <xf numFmtId="0" fontId="56" fillId="4" borderId="2" xfId="0" applyFont="1" applyFill="1" applyBorder="1" applyAlignment="1">
      <alignment horizontal="center" vertical="center" wrapText="1" readingOrder="2"/>
    </xf>
    <xf numFmtId="0" fontId="7" fillId="4" borderId="2" xfId="0" applyFont="1" applyFill="1" applyBorder="1" applyAlignment="1">
      <alignment horizontal="center" vertical="center" wrapText="1" readingOrder="2"/>
    </xf>
    <xf numFmtId="0" fontId="26" fillId="3" borderId="7" xfId="0" applyFont="1" applyFill="1" applyBorder="1" applyAlignment="1">
      <alignment horizontal="center" vertical="center" wrapText="1" readingOrder="1"/>
    </xf>
    <xf numFmtId="0" fontId="12" fillId="3" borderId="7" xfId="0" applyFont="1" applyFill="1" applyBorder="1" applyAlignment="1">
      <alignment horizontal="left" vertical="center" wrapText="1" readingOrder="1"/>
    </xf>
    <xf numFmtId="0" fontId="7" fillId="3" borderId="7" xfId="0" applyFont="1" applyFill="1" applyBorder="1" applyAlignment="1">
      <alignment horizontal="center" vertical="center" wrapText="1" readingOrder="2"/>
    </xf>
    <xf numFmtId="0" fontId="57" fillId="0" borderId="0" xfId="7" applyFont="1" applyAlignment="1">
      <alignment vertical="center"/>
    </xf>
    <xf numFmtId="0" fontId="24" fillId="0" borderId="0" xfId="7" applyFont="1" applyAlignment="1">
      <alignment horizontal="center" vertical="center" wrapText="1"/>
    </xf>
    <xf numFmtId="0" fontId="44" fillId="3" borderId="15" xfId="0" applyFont="1" applyFill="1" applyBorder="1" applyAlignment="1">
      <alignment horizontal="center" vertical="top" wrapText="1"/>
    </xf>
    <xf numFmtId="0" fontId="31" fillId="3" borderId="14" xfId="0" applyFont="1" applyFill="1" applyBorder="1" applyAlignment="1">
      <alignment horizontal="center" wrapText="1"/>
    </xf>
    <xf numFmtId="0" fontId="40" fillId="3" borderId="36" xfId="0" applyFont="1" applyFill="1" applyBorder="1" applyAlignment="1">
      <alignment horizontal="center" vertical="center" wrapText="1"/>
    </xf>
    <xf numFmtId="0" fontId="40" fillId="3" borderId="45" xfId="0" applyFont="1" applyFill="1" applyBorder="1" applyAlignment="1">
      <alignment horizontal="center" vertical="center" wrapText="1"/>
    </xf>
    <xf numFmtId="0" fontId="31" fillId="3" borderId="18" xfId="0" applyFont="1" applyFill="1" applyBorder="1" applyAlignment="1">
      <alignment vertical="center" wrapText="1"/>
    </xf>
    <xf numFmtId="0" fontId="25" fillId="3" borderId="33" xfId="0" applyFont="1" applyFill="1" applyBorder="1" applyAlignment="1">
      <alignment horizontal="center" vertical="center" wrapText="1"/>
    </xf>
    <xf numFmtId="0" fontId="24" fillId="0" borderId="8" xfId="19" applyFont="1" applyBorder="1" applyAlignment="1">
      <alignment vertical="center" wrapText="1"/>
    </xf>
    <xf numFmtId="0" fontId="7" fillId="3" borderId="16" xfId="7" applyFont="1" applyFill="1" applyBorder="1" applyAlignment="1">
      <alignment horizontal="center" wrapText="1"/>
    </xf>
    <xf numFmtId="0" fontId="31" fillId="2" borderId="27" xfId="0" applyFont="1" applyFill="1" applyBorder="1" applyAlignment="1">
      <alignment vertical="center" wrapText="1"/>
    </xf>
    <xf numFmtId="0" fontId="31" fillId="3" borderId="32" xfId="0" applyFont="1" applyFill="1" applyBorder="1" applyAlignment="1">
      <alignment vertical="center" wrapText="1"/>
    </xf>
    <xf numFmtId="0" fontId="31" fillId="3" borderId="59" xfId="0" applyFont="1" applyFill="1" applyBorder="1" applyAlignment="1">
      <alignment vertical="center" wrapText="1"/>
    </xf>
    <xf numFmtId="0" fontId="24" fillId="0" borderId="8" xfId="7" applyFont="1" applyBorder="1" applyAlignment="1">
      <alignment vertical="center" wrapText="1"/>
    </xf>
    <xf numFmtId="0" fontId="31" fillId="3" borderId="14" xfId="0" applyFont="1" applyFill="1" applyBorder="1" applyAlignment="1">
      <alignment horizontal="center" vertical="center" wrapText="1"/>
    </xf>
    <xf numFmtId="0" fontId="4" fillId="0" borderId="0" xfId="7" applyFont="1" applyAlignment="1">
      <alignment vertical="center"/>
    </xf>
    <xf numFmtId="49" fontId="7" fillId="3" borderId="16" xfId="13" applyNumberFormat="1" applyFont="1" applyFill="1" applyBorder="1" applyAlignment="1">
      <alignment horizontal="center" vertical="center"/>
    </xf>
    <xf numFmtId="49" fontId="7" fillId="3" borderId="16" xfId="13" applyNumberFormat="1" applyFont="1" applyFill="1" applyBorder="1" applyAlignment="1">
      <alignment horizontal="center"/>
    </xf>
    <xf numFmtId="49" fontId="7" fillId="3" borderId="5" xfId="13" applyNumberFormat="1" applyFont="1" applyFill="1" applyBorder="1" applyAlignment="1">
      <alignment horizontal="center" vertical="center"/>
    </xf>
    <xf numFmtId="49" fontId="26" fillId="3" borderId="5" xfId="13" applyNumberFormat="1" applyFont="1" applyFill="1" applyBorder="1" applyAlignment="1">
      <alignment horizontal="left" vertical="center" indent="1"/>
    </xf>
    <xf numFmtId="49" fontId="26" fillId="2" borderId="5" xfId="13" applyNumberFormat="1" applyFont="1" applyFill="1" applyBorder="1" applyAlignment="1">
      <alignment horizontal="left" vertical="center" indent="1"/>
    </xf>
    <xf numFmtId="166" fontId="7" fillId="2" borderId="5" xfId="13" applyNumberFormat="1" applyFont="1" applyFill="1" applyBorder="1" applyAlignment="1">
      <alignment horizontal="right" vertical="center" indent="1"/>
    </xf>
    <xf numFmtId="166" fontId="7" fillId="3" borderId="5" xfId="13" applyNumberFormat="1" applyFont="1" applyFill="1" applyBorder="1" applyAlignment="1">
      <alignment horizontal="right" vertical="center" indent="1"/>
    </xf>
    <xf numFmtId="0" fontId="26" fillId="0" borderId="0" xfId="19" applyFont="1" applyAlignment="1">
      <alignment vertical="center" wrapText="1"/>
    </xf>
    <xf numFmtId="49" fontId="7" fillId="3" borderId="16" xfId="13" applyNumberFormat="1" applyFont="1" applyFill="1" applyBorder="1" applyAlignment="1">
      <alignment horizontal="center" vertical="center" wrapText="1"/>
    </xf>
    <xf numFmtId="0" fontId="29" fillId="0" borderId="0" xfId="7" applyFont="1" applyAlignment="1">
      <alignment vertical="center" wrapText="1"/>
    </xf>
    <xf numFmtId="166" fontId="15" fillId="2" borderId="2" xfId="13" applyNumberFormat="1" applyFont="1" applyFill="1" applyBorder="1" applyAlignment="1">
      <alignment horizontal="center" vertical="center"/>
    </xf>
    <xf numFmtId="166" fontId="6" fillId="2" borderId="2" xfId="13" applyNumberFormat="1" applyFill="1" applyBorder="1" applyAlignment="1">
      <alignment horizontal="center" vertical="center"/>
    </xf>
    <xf numFmtId="0" fontId="31" fillId="4" borderId="66" xfId="0" applyFont="1" applyFill="1" applyBorder="1" applyAlignment="1">
      <alignment vertical="center" wrapText="1"/>
    </xf>
    <xf numFmtId="0" fontId="31" fillId="3" borderId="52" xfId="0" applyFont="1" applyFill="1" applyBorder="1" applyAlignment="1">
      <alignment vertical="center" wrapText="1"/>
    </xf>
    <xf numFmtId="0" fontId="31" fillId="4" borderId="52" xfId="0" applyFont="1" applyFill="1" applyBorder="1" applyAlignment="1">
      <alignment vertical="center" wrapText="1"/>
    </xf>
    <xf numFmtId="0" fontId="31" fillId="4" borderId="65" xfId="0" applyFont="1" applyFill="1" applyBorder="1" applyAlignment="1">
      <alignment vertical="center" wrapText="1"/>
    </xf>
    <xf numFmtId="0" fontId="6" fillId="4" borderId="38" xfId="0" applyFont="1" applyFill="1" applyBorder="1" applyAlignment="1">
      <alignment horizontal="center" vertical="center" wrapText="1"/>
    </xf>
    <xf numFmtId="0" fontId="65" fillId="4" borderId="58"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7" fillId="0" borderId="8" xfId="7" applyFont="1" applyBorder="1" applyAlignment="1">
      <alignment vertical="center"/>
    </xf>
    <xf numFmtId="49" fontId="4" fillId="0" borderId="0" xfId="0" applyNumberFormat="1" applyFont="1" applyAlignment="1">
      <alignment vertical="center" wrapText="1"/>
    </xf>
    <xf numFmtId="0" fontId="4" fillId="0" borderId="8" xfId="7" applyFont="1" applyBorder="1" applyAlignment="1">
      <alignment vertical="center"/>
    </xf>
    <xf numFmtId="0" fontId="25" fillId="2" borderId="33" xfId="7" applyFont="1" applyFill="1" applyBorder="1" applyAlignment="1">
      <alignment horizontal="center" vertical="center" wrapText="1"/>
    </xf>
    <xf numFmtId="0" fontId="31" fillId="2" borderId="33" xfId="7" applyFont="1" applyFill="1" applyBorder="1" applyAlignment="1">
      <alignment horizontal="center" vertical="center" wrapText="1"/>
    </xf>
    <xf numFmtId="0" fontId="7" fillId="2" borderId="72" xfId="7" applyFont="1" applyFill="1" applyBorder="1" applyAlignment="1">
      <alignment vertical="center"/>
    </xf>
    <xf numFmtId="0" fontId="7" fillId="3" borderId="19" xfId="7" applyFont="1" applyFill="1" applyBorder="1" applyAlignment="1">
      <alignment vertical="center"/>
    </xf>
    <xf numFmtId="0" fontId="7" fillId="2" borderId="73" xfId="7" applyFont="1" applyFill="1" applyBorder="1" applyAlignment="1">
      <alignment vertical="center"/>
    </xf>
    <xf numFmtId="0" fontId="31" fillId="3" borderId="33" xfId="7" applyFont="1" applyFill="1" applyBorder="1" applyAlignment="1">
      <alignment horizontal="center" vertical="center"/>
    </xf>
    <xf numFmtId="2" fontId="6" fillId="0" borderId="46" xfId="13" applyNumberFormat="1" applyBorder="1" applyAlignment="1">
      <alignment horizontal="center" vertical="center"/>
    </xf>
    <xf numFmtId="2" fontId="6" fillId="3" borderId="47" xfId="13" applyNumberFormat="1" applyFill="1" applyBorder="1" applyAlignment="1">
      <alignment horizontal="center" vertical="center"/>
    </xf>
    <xf numFmtId="2" fontId="6" fillId="0" borderId="48" xfId="13" applyNumberFormat="1" applyBorder="1" applyAlignment="1">
      <alignment horizontal="center" vertical="center"/>
    </xf>
    <xf numFmtId="167" fontId="6" fillId="0" borderId="46" xfId="13" applyNumberFormat="1" applyBorder="1" applyAlignment="1">
      <alignment horizontal="center" vertical="center"/>
    </xf>
    <xf numFmtId="167" fontId="6" fillId="3" borderId="47" xfId="13" applyNumberFormat="1" applyFill="1" applyBorder="1" applyAlignment="1">
      <alignment horizontal="center" vertical="center"/>
    </xf>
    <xf numFmtId="167" fontId="6" fillId="0" borderId="47" xfId="13" applyNumberFormat="1" applyBorder="1" applyAlignment="1">
      <alignment horizontal="center" vertical="center"/>
    </xf>
    <xf numFmtId="167" fontId="6" fillId="3" borderId="48" xfId="13" applyNumberFormat="1" applyFill="1" applyBorder="1" applyAlignment="1">
      <alignment horizontal="center" vertical="center"/>
    </xf>
    <xf numFmtId="0" fontId="20" fillId="0" borderId="74" xfId="7" applyFont="1" applyBorder="1" applyAlignment="1">
      <alignment horizontal="center" vertical="center" wrapText="1" readingOrder="1"/>
    </xf>
    <xf numFmtId="0" fontId="31" fillId="3" borderId="54" xfId="0" applyFont="1" applyFill="1" applyBorder="1" applyAlignment="1">
      <alignment horizontal="center" vertical="center" wrapText="1"/>
    </xf>
    <xf numFmtId="49" fontId="7" fillId="0" borderId="0" xfId="13" applyNumberFormat="1" applyFont="1" applyAlignment="1">
      <alignment vertical="center"/>
    </xf>
    <xf numFmtId="0" fontId="69" fillId="3" borderId="40" xfId="0" applyFont="1" applyFill="1" applyBorder="1" applyAlignment="1">
      <alignment vertical="center" wrapText="1"/>
    </xf>
    <xf numFmtId="0" fontId="69" fillId="3" borderId="40" xfId="1" applyNumberFormat="1" applyFont="1" applyFill="1" applyBorder="1" applyAlignment="1">
      <alignment vertical="center" wrapText="1"/>
    </xf>
    <xf numFmtId="0" fontId="69" fillId="3" borderId="41" xfId="0" applyFont="1" applyFill="1" applyBorder="1" applyAlignment="1">
      <alignment vertical="center" wrapText="1"/>
    </xf>
    <xf numFmtId="0" fontId="69" fillId="3" borderId="41" xfId="1" applyNumberFormat="1" applyFont="1" applyFill="1" applyBorder="1" applyAlignment="1">
      <alignment vertical="center" wrapText="1"/>
    </xf>
    <xf numFmtId="49" fontId="7" fillId="0" borderId="8" xfId="13" applyNumberFormat="1" applyFont="1" applyBorder="1" applyAlignment="1">
      <alignment vertical="center"/>
    </xf>
    <xf numFmtId="0" fontId="31" fillId="4" borderId="42" xfId="0" applyFont="1" applyFill="1" applyBorder="1" applyAlignment="1">
      <alignment horizontal="center" vertical="center" wrapText="1"/>
    </xf>
    <xf numFmtId="0" fontId="7" fillId="3" borderId="33" xfId="7" applyFont="1" applyFill="1" applyBorder="1" applyAlignment="1">
      <alignment horizontal="center" vertical="center" wrapText="1"/>
    </xf>
    <xf numFmtId="0" fontId="7" fillId="5" borderId="86" xfId="0" applyFont="1" applyFill="1" applyBorder="1" applyAlignment="1">
      <alignment horizontal="center" vertical="center" wrapText="1" readingOrder="1"/>
    </xf>
    <xf numFmtId="0" fontId="7" fillId="5" borderId="87" xfId="0" applyFont="1" applyFill="1" applyBorder="1" applyAlignment="1">
      <alignment horizontal="left" vertical="center" wrapText="1" readingOrder="1"/>
    </xf>
    <xf numFmtId="0" fontId="26" fillId="0" borderId="86" xfId="0" applyFont="1" applyBorder="1" applyAlignment="1">
      <alignment horizontal="center" vertical="center" wrapText="1" readingOrder="1"/>
    </xf>
    <xf numFmtId="0" fontId="26" fillId="0" borderId="87" xfId="0" applyFont="1" applyBorder="1" applyAlignment="1">
      <alignment horizontal="left" vertical="center" wrapText="1" readingOrder="1"/>
    </xf>
    <xf numFmtId="0" fontId="26" fillId="3" borderId="86" xfId="0" applyFont="1" applyFill="1" applyBorder="1" applyAlignment="1">
      <alignment horizontal="center" vertical="center" wrapText="1" readingOrder="1"/>
    </xf>
    <xf numFmtId="0" fontId="26" fillId="3" borderId="87" xfId="0" applyFont="1" applyFill="1" applyBorder="1" applyAlignment="1">
      <alignment horizontal="left" vertical="center" wrapText="1" readingOrder="1"/>
    </xf>
    <xf numFmtId="0" fontId="26" fillId="0" borderId="87" xfId="0" applyFont="1" applyBorder="1" applyAlignment="1">
      <alignment horizontal="left" vertical="center" wrapText="1" indent="1" readingOrder="1"/>
    </xf>
    <xf numFmtId="0" fontId="7" fillId="3" borderId="87" xfId="0" applyFont="1" applyFill="1" applyBorder="1" applyAlignment="1">
      <alignment horizontal="left" vertical="center" wrapText="1" readingOrder="1"/>
    </xf>
    <xf numFmtId="0" fontId="7" fillId="3" borderId="86" xfId="0" applyFont="1" applyFill="1" applyBorder="1" applyAlignment="1">
      <alignment horizontal="center" vertical="center" wrapText="1" readingOrder="1"/>
    </xf>
    <xf numFmtId="0" fontId="26" fillId="3" borderId="87" xfId="0" applyFont="1" applyFill="1" applyBorder="1" applyAlignment="1">
      <alignment horizontal="left" vertical="center" wrapText="1" indent="1" readingOrder="1"/>
    </xf>
    <xf numFmtId="0" fontId="26" fillId="3" borderId="88" xfId="0" applyFont="1" applyFill="1" applyBorder="1" applyAlignment="1">
      <alignment horizontal="left" vertical="center" wrapText="1" indent="1" readingOrder="1"/>
    </xf>
    <xf numFmtId="0" fontId="7" fillId="5" borderId="87" xfId="5" applyFont="1" applyFill="1" applyBorder="1" applyAlignment="1">
      <alignment horizontal="left" vertical="center" wrapText="1" readingOrder="1"/>
    </xf>
    <xf numFmtId="0" fontId="7" fillId="3" borderId="87" xfId="5" applyFont="1" applyFill="1" applyBorder="1" applyAlignment="1">
      <alignment horizontal="left" vertical="center" wrapText="1" readingOrder="1"/>
    </xf>
    <xf numFmtId="0" fontId="7" fillId="5" borderId="86" xfId="5" applyFont="1" applyFill="1" applyBorder="1" applyAlignment="1">
      <alignment horizontal="center" vertical="center" wrapText="1" readingOrder="1"/>
    </xf>
    <xf numFmtId="0" fontId="26" fillId="0" borderId="86" xfId="5" applyFont="1" applyBorder="1" applyAlignment="1">
      <alignment horizontal="center" vertical="center" wrapText="1" readingOrder="1"/>
    </xf>
    <xf numFmtId="0" fontId="7" fillId="3" borderId="86" xfId="5" applyFont="1" applyFill="1" applyBorder="1" applyAlignment="1">
      <alignment horizontal="center" vertical="center" wrapText="1" readingOrder="1"/>
    </xf>
    <xf numFmtId="0" fontId="26" fillId="0" borderId="87" xfId="5" applyFont="1" applyBorder="1" applyAlignment="1">
      <alignment horizontal="left" vertical="center" wrapText="1" indent="1" readingOrder="1"/>
    </xf>
    <xf numFmtId="0" fontId="11" fillId="2" borderId="7" xfId="7" applyFont="1" applyFill="1" applyBorder="1" applyAlignment="1">
      <alignment horizontal="center" vertical="center" wrapText="1"/>
    </xf>
    <xf numFmtId="0" fontId="71" fillId="5" borderId="90" xfId="0" applyFont="1" applyFill="1" applyBorder="1" applyAlignment="1">
      <alignment horizontal="left" vertical="center" wrapText="1" indent="1" readingOrder="1"/>
    </xf>
    <xf numFmtId="0" fontId="71" fillId="5" borderId="86" xfId="0" applyFont="1" applyFill="1" applyBorder="1" applyAlignment="1">
      <alignment horizontal="left" vertical="center" wrapText="1" indent="1" readingOrder="1"/>
    </xf>
    <xf numFmtId="0" fontId="29" fillId="4" borderId="41" xfId="0" applyFont="1" applyFill="1" applyBorder="1" applyAlignment="1">
      <alignment horizontal="center" vertical="center" wrapText="1"/>
    </xf>
    <xf numFmtId="0" fontId="45" fillId="4" borderId="41" xfId="0" applyFont="1" applyFill="1" applyBorder="1" applyAlignment="1">
      <alignment horizontal="left" vertical="center" wrapText="1" indent="1"/>
    </xf>
    <xf numFmtId="0" fontId="7" fillId="0" borderId="0" xfId="0" applyFont="1" applyAlignment="1">
      <alignment horizontal="right" readingOrder="2"/>
    </xf>
    <xf numFmtId="0" fontId="31" fillId="3" borderId="0" xfId="0" applyFont="1" applyFill="1" applyAlignment="1">
      <alignment vertical="center" wrapText="1"/>
    </xf>
    <xf numFmtId="0" fontId="6" fillId="4" borderId="44" xfId="0" applyFont="1" applyFill="1" applyBorder="1" applyAlignment="1">
      <alignment horizontal="center" vertical="center"/>
    </xf>
    <xf numFmtId="0" fontId="6" fillId="3" borderId="44" xfId="0" applyFont="1" applyFill="1" applyBorder="1" applyAlignment="1">
      <alignment horizontal="center" vertical="center"/>
    </xf>
    <xf numFmtId="0" fontId="12" fillId="4" borderId="44" xfId="0" applyFont="1" applyFill="1" applyBorder="1" applyAlignment="1">
      <alignment horizontal="left" vertical="center" wrapText="1" indent="1"/>
    </xf>
    <xf numFmtId="0" fontId="12" fillId="3" borderId="44" xfId="0" applyFont="1" applyFill="1" applyBorder="1" applyAlignment="1">
      <alignment horizontal="left" vertical="center" wrapText="1" indent="1"/>
    </xf>
    <xf numFmtId="0" fontId="6" fillId="2" borderId="25" xfId="7" applyFont="1" applyFill="1" applyBorder="1" applyAlignment="1">
      <alignment horizontal="center" vertical="center"/>
    </xf>
    <xf numFmtId="0" fontId="12" fillId="2" borderId="6" xfId="7" applyFont="1" applyFill="1" applyBorder="1" applyAlignment="1">
      <alignment horizontal="left" vertical="center" wrapText="1" indent="1"/>
    </xf>
    <xf numFmtId="0" fontId="6" fillId="3" borderId="25" xfId="7" applyFont="1" applyFill="1" applyBorder="1" applyAlignment="1">
      <alignment horizontal="center" vertical="center"/>
    </xf>
    <xf numFmtId="0" fontId="12" fillId="3" borderId="6" xfId="7" applyFont="1" applyFill="1" applyBorder="1" applyAlignment="1">
      <alignment horizontal="left" vertical="center" wrapText="1" indent="1"/>
    </xf>
    <xf numFmtId="0" fontId="8" fillId="4" borderId="60" xfId="0" applyFont="1" applyFill="1" applyBorder="1" applyAlignment="1">
      <alignment vertical="center" wrapText="1"/>
    </xf>
    <xf numFmtId="0" fontId="7" fillId="2" borderId="2" xfId="0" applyFont="1" applyFill="1" applyBorder="1" applyAlignment="1">
      <alignment horizontal="center" vertical="center" wrapText="1" readingOrder="2"/>
    </xf>
    <xf numFmtId="0" fontId="7" fillId="2" borderId="2" xfId="0" applyFont="1" applyFill="1" applyBorder="1" applyAlignment="1">
      <alignment horizontal="right" vertical="center" wrapText="1" readingOrder="2"/>
    </xf>
    <xf numFmtId="0" fontId="26" fillId="2" borderId="2" xfId="0" applyFont="1" applyFill="1" applyBorder="1" applyAlignment="1">
      <alignment horizontal="left" vertical="center" wrapText="1" readingOrder="1"/>
    </xf>
    <xf numFmtId="0" fontId="7" fillId="3" borderId="1" xfId="0" applyFont="1" applyFill="1" applyBorder="1" applyAlignment="1">
      <alignment horizontal="right" vertical="center" wrapText="1" readingOrder="2"/>
    </xf>
    <xf numFmtId="0" fontId="26" fillId="3" borderId="2" xfId="0" applyFont="1" applyFill="1" applyBorder="1" applyAlignment="1">
      <alignment horizontal="left" vertical="center" wrapText="1" readingOrder="1"/>
    </xf>
    <xf numFmtId="0" fontId="7" fillId="4"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readingOrder="2"/>
    </xf>
    <xf numFmtId="0" fontId="7" fillId="3" borderId="7" xfId="0" applyFont="1" applyFill="1" applyBorder="1" applyAlignment="1">
      <alignment horizontal="right" vertical="center" wrapText="1" readingOrder="2"/>
    </xf>
    <xf numFmtId="0" fontId="10" fillId="3" borderId="1" xfId="0" applyFont="1" applyFill="1" applyBorder="1" applyAlignment="1">
      <alignment horizontal="right" vertical="center" wrapText="1" readingOrder="2"/>
    </xf>
    <xf numFmtId="0" fontId="72" fillId="0" borderId="0" xfId="0" applyFont="1" applyAlignment="1">
      <alignment horizontal="right" vertical="top" wrapText="1" readingOrder="2"/>
    </xf>
    <xf numFmtId="0" fontId="7" fillId="4" borderId="94" xfId="0" applyFont="1" applyFill="1" applyBorder="1" applyAlignment="1">
      <alignment vertical="center" wrapText="1"/>
    </xf>
    <xf numFmtId="0" fontId="7" fillId="3" borderId="95" xfId="0" applyFont="1" applyFill="1" applyBorder="1" applyAlignment="1">
      <alignment vertical="center" wrapText="1"/>
    </xf>
    <xf numFmtId="0" fontId="7" fillId="4" borderId="95" xfId="0" applyFont="1" applyFill="1" applyBorder="1" applyAlignment="1">
      <alignment vertical="center" wrapText="1"/>
    </xf>
    <xf numFmtId="0" fontId="7" fillId="3" borderId="96" xfId="0" applyFont="1" applyFill="1" applyBorder="1" applyAlignment="1">
      <alignment vertical="center" wrapText="1"/>
    </xf>
    <xf numFmtId="0" fontId="44" fillId="4" borderId="46" xfId="0" applyFont="1" applyFill="1" applyBorder="1" applyAlignment="1">
      <alignment horizontal="left" vertical="center" wrapText="1" indent="1"/>
    </xf>
    <xf numFmtId="0" fontId="44" fillId="3" borderId="47" xfId="0" applyFont="1" applyFill="1" applyBorder="1" applyAlignment="1">
      <alignment horizontal="left" vertical="center" wrapText="1" indent="1"/>
    </xf>
    <xf numFmtId="0" fontId="44" fillId="4" borderId="47" xfId="0" applyFont="1" applyFill="1" applyBorder="1" applyAlignment="1">
      <alignment horizontal="left" vertical="center" wrapText="1" indent="1"/>
    </xf>
    <xf numFmtId="0" fontId="44" fillId="4" borderId="48" xfId="0" applyFont="1" applyFill="1" applyBorder="1" applyAlignment="1">
      <alignment horizontal="left" vertical="center" wrapText="1" indent="1"/>
    </xf>
    <xf numFmtId="0" fontId="44" fillId="3" borderId="49" xfId="0" applyFont="1" applyFill="1" applyBorder="1" applyAlignment="1">
      <alignment horizontal="left" vertical="center" wrapText="1" indent="1"/>
    </xf>
    <xf numFmtId="0" fontId="29" fillId="4" borderId="46" xfId="0" applyFont="1" applyFill="1" applyBorder="1" applyAlignment="1">
      <alignment horizontal="center" vertical="center" wrapText="1"/>
    </xf>
    <xf numFmtId="0" fontId="29" fillId="3" borderId="47" xfId="0" applyFont="1" applyFill="1" applyBorder="1" applyAlignment="1">
      <alignment horizontal="center" vertical="center" wrapText="1"/>
    </xf>
    <xf numFmtId="0" fontId="29" fillId="4" borderId="47" xfId="0" applyFont="1" applyFill="1" applyBorder="1" applyAlignment="1">
      <alignment horizontal="center" vertical="center" wrapText="1"/>
    </xf>
    <xf numFmtId="0" fontId="29" fillId="4" borderId="48" xfId="0" applyFont="1" applyFill="1" applyBorder="1" applyAlignment="1">
      <alignment horizontal="center" vertical="center" wrapText="1"/>
    </xf>
    <xf numFmtId="0" fontId="29" fillId="3" borderId="49" xfId="0" applyFont="1" applyFill="1" applyBorder="1" applyAlignment="1">
      <alignment horizontal="center" vertical="center" wrapText="1"/>
    </xf>
    <xf numFmtId="0" fontId="31" fillId="4" borderId="58" xfId="0" applyFont="1" applyFill="1" applyBorder="1" applyAlignment="1">
      <alignment horizontal="center" vertical="center" wrapText="1"/>
    </xf>
    <xf numFmtId="2" fontId="76" fillId="4" borderId="46" xfId="0" applyNumberFormat="1" applyFont="1" applyFill="1" applyBorder="1" applyAlignment="1">
      <alignment vertical="center" wrapText="1"/>
    </xf>
    <xf numFmtId="2" fontId="76" fillId="3" borderId="47" xfId="0" applyNumberFormat="1" applyFont="1" applyFill="1" applyBorder="1" applyAlignment="1">
      <alignment vertical="center" wrapText="1"/>
    </xf>
    <xf numFmtId="0" fontId="78" fillId="2" borderId="2" xfId="0" applyFont="1" applyFill="1" applyBorder="1" applyAlignment="1">
      <alignment horizontal="center" vertical="center" wrapText="1" readingOrder="1"/>
    </xf>
    <xf numFmtId="0" fontId="78" fillId="2" borderId="3" xfId="0" applyFont="1" applyFill="1" applyBorder="1" applyAlignment="1">
      <alignment horizontal="center" vertical="center" wrapText="1" readingOrder="1"/>
    </xf>
    <xf numFmtId="0" fontId="78" fillId="4" borderId="2" xfId="0" applyFont="1" applyFill="1" applyBorder="1" applyAlignment="1">
      <alignment horizontal="center" vertical="center" wrapText="1" readingOrder="1"/>
    </xf>
    <xf numFmtId="167" fontId="7" fillId="4" borderId="45" xfId="13" applyNumberFormat="1" applyFont="1" applyFill="1" applyBorder="1" applyAlignment="1">
      <alignment horizontal="center" vertical="center"/>
    </xf>
    <xf numFmtId="0" fontId="12" fillId="5" borderId="90" xfId="0" applyFont="1" applyFill="1" applyBorder="1" applyAlignment="1">
      <alignment horizontal="left" vertical="center" indent="1" readingOrder="1"/>
    </xf>
    <xf numFmtId="0" fontId="12" fillId="5" borderId="86" xfId="0" applyFont="1" applyFill="1" applyBorder="1" applyAlignment="1">
      <alignment horizontal="left" vertical="center" indent="1" readingOrder="1"/>
    </xf>
    <xf numFmtId="0" fontId="12" fillId="5" borderId="90" xfId="0" applyFont="1" applyFill="1" applyBorder="1" applyAlignment="1">
      <alignment horizontal="left" vertical="center" wrapText="1" indent="1" readingOrder="1"/>
    </xf>
    <xf numFmtId="0" fontId="7" fillId="5" borderId="90" xfId="0" applyFont="1" applyFill="1" applyBorder="1" applyAlignment="1">
      <alignment horizontal="left" vertical="center" wrapText="1" indent="1" readingOrder="1"/>
    </xf>
    <xf numFmtId="0" fontId="12" fillId="5" borderId="90" xfId="0" applyFont="1" applyFill="1" applyBorder="1" applyAlignment="1">
      <alignment horizontal="left" vertical="center" wrapText="1" indent="2" readingOrder="1"/>
    </xf>
    <xf numFmtId="0" fontId="12" fillId="5" borderId="86" xfId="0" applyFont="1" applyFill="1" applyBorder="1" applyAlignment="1">
      <alignment horizontal="left" vertical="center" wrapText="1" indent="2" readingOrder="1"/>
    </xf>
    <xf numFmtId="0" fontId="7" fillId="5" borderId="90" xfId="0" applyFont="1" applyFill="1" applyBorder="1" applyAlignment="1">
      <alignment horizontal="left" vertical="center" wrapText="1" indent="2" readingOrder="1"/>
    </xf>
    <xf numFmtId="2" fontId="7" fillId="3" borderId="45" xfId="13" applyNumberFormat="1" applyFont="1" applyFill="1" applyBorder="1" applyAlignment="1">
      <alignment horizontal="center" vertical="center"/>
    </xf>
    <xf numFmtId="0" fontId="4" fillId="0" borderId="0" xfId="0" applyFont="1" applyAlignment="1">
      <alignment horizontal="left"/>
    </xf>
    <xf numFmtId="49" fontId="6" fillId="0" borderId="8" xfId="13" applyNumberFormat="1" applyBorder="1"/>
    <xf numFmtId="0" fontId="77" fillId="4" borderId="38" xfId="0" applyFont="1" applyFill="1" applyBorder="1" applyAlignment="1">
      <alignment vertical="center" wrapText="1"/>
    </xf>
    <xf numFmtId="0" fontId="77" fillId="3" borderId="40" xfId="0" applyFont="1" applyFill="1" applyBorder="1" applyAlignment="1">
      <alignment vertical="center" wrapText="1"/>
    </xf>
    <xf numFmtId="0" fontId="29" fillId="4" borderId="43" xfId="0" applyFont="1" applyFill="1" applyBorder="1" applyAlignment="1">
      <alignment horizontal="center" vertical="center" wrapText="1"/>
    </xf>
    <xf numFmtId="0" fontId="7" fillId="4" borderId="38" xfId="0" applyFont="1" applyFill="1" applyBorder="1" applyAlignment="1">
      <alignment horizontal="right" vertical="center" wrapText="1" indent="1"/>
    </xf>
    <xf numFmtId="0" fontId="7" fillId="3" borderId="40" xfId="0" applyFont="1" applyFill="1" applyBorder="1" applyAlignment="1">
      <alignment horizontal="right" vertical="center" wrapText="1" indent="1"/>
    </xf>
    <xf numFmtId="0" fontId="7" fillId="3" borderId="41" xfId="0" applyFont="1" applyFill="1" applyBorder="1" applyAlignment="1">
      <alignment horizontal="right" vertical="center" wrapText="1" indent="1"/>
    </xf>
    <xf numFmtId="0" fontId="79" fillId="4" borderId="38" xfId="0" applyFont="1" applyFill="1" applyBorder="1" applyAlignment="1">
      <alignment horizontal="left" vertical="center" wrapText="1" indent="1"/>
    </xf>
    <xf numFmtId="0" fontId="79" fillId="3" borderId="40" xfId="0" applyFont="1" applyFill="1" applyBorder="1" applyAlignment="1">
      <alignment horizontal="left" vertical="center" wrapText="1" indent="1"/>
    </xf>
    <xf numFmtId="0" fontId="79" fillId="3" borderId="76" xfId="0" applyFont="1" applyFill="1" applyBorder="1" applyAlignment="1">
      <alignment horizontal="left" vertical="center" wrapText="1" indent="1"/>
    </xf>
    <xf numFmtId="0" fontId="65" fillId="4" borderId="63" xfId="0" applyFont="1" applyFill="1" applyBorder="1" applyAlignment="1">
      <alignment horizontal="center" vertical="center" wrapText="1"/>
    </xf>
    <xf numFmtId="0" fontId="7" fillId="3" borderId="76" xfId="0" applyFont="1" applyFill="1" applyBorder="1" applyAlignment="1">
      <alignment horizontal="right" vertical="center" wrapText="1" indent="1"/>
    </xf>
    <xf numFmtId="0" fontId="6" fillId="3" borderId="76" xfId="0" applyFont="1" applyFill="1" applyBorder="1" applyAlignment="1">
      <alignment horizontal="center" vertical="center" wrapText="1"/>
    </xf>
    <xf numFmtId="0" fontId="8" fillId="4" borderId="29" xfId="0" applyFont="1" applyFill="1" applyBorder="1" applyAlignment="1">
      <alignment vertical="center" wrapText="1"/>
    </xf>
    <xf numFmtId="0" fontId="8" fillId="3" borderId="44" xfId="0" applyFont="1" applyFill="1" applyBorder="1" applyAlignment="1">
      <alignment vertical="center" wrapText="1"/>
    </xf>
    <xf numFmtId="0" fontId="6" fillId="0" borderId="0" xfId="0" applyFont="1" applyAlignment="1">
      <alignment horizontal="right" vertical="top" wrapText="1"/>
    </xf>
    <xf numFmtId="49" fontId="17" fillId="0" borderId="0" xfId="0" applyNumberFormat="1" applyFont="1" applyAlignment="1">
      <alignment vertical="center" wrapText="1"/>
    </xf>
    <xf numFmtId="0" fontId="0" fillId="0" borderId="0" xfId="0" applyAlignment="1">
      <alignment wrapText="1"/>
    </xf>
    <xf numFmtId="169" fontId="7" fillId="0" borderId="0" xfId="0" applyNumberFormat="1" applyFont="1" applyAlignment="1">
      <alignment vertical="center"/>
    </xf>
    <xf numFmtId="0" fontId="17" fillId="0" borderId="0" xfId="7" applyFont="1" applyAlignment="1">
      <alignment vertical="center" wrapText="1" readingOrder="2"/>
    </xf>
    <xf numFmtId="0" fontId="4" fillId="0" borderId="0" xfId="7" applyFont="1" applyAlignment="1">
      <alignment vertical="center" wrapText="1"/>
    </xf>
    <xf numFmtId="1" fontId="0" fillId="0" borderId="0" xfId="0" applyNumberFormat="1"/>
    <xf numFmtId="0" fontId="7" fillId="0" borderId="0" xfId="0" applyFont="1" applyAlignment="1">
      <alignment wrapText="1"/>
    </xf>
    <xf numFmtId="0" fontId="11" fillId="0" borderId="0" xfId="0" applyFont="1" applyAlignment="1">
      <alignment wrapText="1"/>
    </xf>
    <xf numFmtId="0" fontId="41" fillId="0" borderId="0" xfId="0" applyFont="1" applyAlignment="1">
      <alignment horizontal="center" vertical="center" wrapText="1" readingOrder="1"/>
    </xf>
    <xf numFmtId="0" fontId="36" fillId="0" borderId="0" xfId="0" applyFont="1" applyAlignment="1">
      <alignment horizontal="right" vertical="center" wrapText="1" readingOrder="2"/>
    </xf>
    <xf numFmtId="0" fontId="6" fillId="0" borderId="0" xfId="0" applyFont="1" applyAlignment="1">
      <alignment vertical="top" wrapText="1"/>
    </xf>
    <xf numFmtId="0" fontId="6" fillId="0" borderId="0" xfId="7" applyFont="1" applyAlignment="1">
      <alignment vertical="top" wrapText="1"/>
    </xf>
    <xf numFmtId="0" fontId="80" fillId="0" borderId="0" xfId="0" applyFont="1" applyAlignment="1">
      <alignment horizontal="justify" vertical="center" readingOrder="2"/>
    </xf>
    <xf numFmtId="0" fontId="7" fillId="0" borderId="0" xfId="0" applyFont="1" applyAlignment="1">
      <alignment vertical="top" wrapText="1"/>
    </xf>
    <xf numFmtId="0" fontId="6" fillId="0" borderId="0" xfId="0" applyFont="1" applyAlignment="1">
      <alignment horizontal="justify" vertical="top" readingOrder="1"/>
    </xf>
    <xf numFmtId="0" fontId="4" fillId="0" borderId="0" xfId="0" applyFont="1" applyAlignment="1">
      <alignment readingOrder="1"/>
    </xf>
    <xf numFmtId="0" fontId="11" fillId="0" borderId="0" xfId="0" applyFont="1" applyAlignment="1">
      <alignment vertical="top" wrapText="1"/>
    </xf>
    <xf numFmtId="0" fontId="9" fillId="0" borderId="0" xfId="0" applyFont="1" applyAlignment="1">
      <alignment vertical="top" wrapText="1"/>
    </xf>
    <xf numFmtId="0" fontId="48" fillId="0" borderId="0" xfId="7" applyFont="1" applyAlignment="1">
      <alignment vertical="top" wrapText="1"/>
    </xf>
    <xf numFmtId="0" fontId="48" fillId="0" borderId="0" xfId="0" applyFont="1" applyAlignment="1">
      <alignment horizontal="right" vertical="top" wrapText="1"/>
    </xf>
    <xf numFmtId="0" fontId="82" fillId="0" borderId="0" xfId="0" applyFont="1" applyAlignment="1">
      <alignment horizontal="right" wrapText="1" indent="2" readingOrder="2"/>
    </xf>
    <xf numFmtId="0" fontId="83" fillId="0" borderId="0" xfId="0" applyFont="1" applyAlignment="1">
      <alignment vertical="center" wrapText="1"/>
    </xf>
    <xf numFmtId="0" fontId="48" fillId="0" borderId="0" xfId="0" applyFont="1" applyAlignment="1">
      <alignment wrapText="1"/>
    </xf>
    <xf numFmtId="0" fontId="82" fillId="0" borderId="0" xfId="0" applyFont="1" applyAlignment="1">
      <alignment horizontal="right" vertical="top" wrapText="1" indent="3" readingOrder="2"/>
    </xf>
    <xf numFmtId="0" fontId="48" fillId="0" borderId="0" xfId="0" applyFont="1" applyAlignment="1">
      <alignment vertical="top" wrapText="1"/>
    </xf>
    <xf numFmtId="0" fontId="84" fillId="0" borderId="0" xfId="0" applyFont="1" applyAlignment="1">
      <alignment vertical="top" readingOrder="1"/>
    </xf>
    <xf numFmtId="0" fontId="6" fillId="0" borderId="0" xfId="0" applyFont="1" applyAlignment="1">
      <alignment horizontal="right" vertical="center" wrapText="1"/>
    </xf>
    <xf numFmtId="0" fontId="48" fillId="0" borderId="0" xfId="0" applyFont="1" applyAlignment="1">
      <alignment vertical="center" wrapText="1"/>
    </xf>
    <xf numFmtId="0" fontId="7" fillId="0" borderId="0" xfId="0" applyFont="1" applyAlignment="1">
      <alignment horizontal="justify" vertical="top" readingOrder="1"/>
    </xf>
    <xf numFmtId="0" fontId="9" fillId="0" borderId="0" xfId="0" applyFont="1" applyAlignment="1">
      <alignment horizontal="left" vertical="top" wrapText="1"/>
    </xf>
    <xf numFmtId="0" fontId="0" fillId="0" borderId="0" xfId="0" applyAlignment="1">
      <alignment horizontal="right" vertical="center" wrapText="1" readingOrder="2"/>
    </xf>
    <xf numFmtId="0" fontId="0" fillId="0" borderId="0" xfId="0" applyAlignment="1">
      <alignment horizontal="left" vertical="center" wrapText="1" readingOrder="2"/>
    </xf>
    <xf numFmtId="0" fontId="7" fillId="5" borderId="99" xfId="0" applyFont="1" applyFill="1" applyBorder="1" applyAlignment="1">
      <alignment horizontal="left" vertical="center" indent="1" readingOrder="1"/>
    </xf>
    <xf numFmtId="49" fontId="8" fillId="3" borderId="3" xfId="13" applyNumberFormat="1" applyFont="1" applyFill="1" applyBorder="1" applyAlignment="1">
      <alignment horizontal="right" vertical="center" wrapText="1" indent="1"/>
    </xf>
    <xf numFmtId="49" fontId="7" fillId="3" borderId="7" xfId="13" applyNumberFormat="1" applyFont="1" applyFill="1" applyBorder="1" applyAlignment="1">
      <alignment horizontal="right" vertical="center" indent="2" readingOrder="2"/>
    </xf>
    <xf numFmtId="0" fontId="56" fillId="4" borderId="1" xfId="0" applyFont="1" applyFill="1" applyBorder="1" applyAlignment="1">
      <alignment horizontal="center" vertical="center" wrapText="1" readingOrder="2"/>
    </xf>
    <xf numFmtId="0" fontId="78" fillId="4" borderId="1" xfId="0" applyFont="1" applyFill="1" applyBorder="1" applyAlignment="1">
      <alignment horizontal="center" vertical="center" wrapText="1" readingOrder="1"/>
    </xf>
    <xf numFmtId="0" fontId="7" fillId="4" borderId="3" xfId="0" applyFont="1" applyFill="1" applyBorder="1" applyAlignment="1">
      <alignment horizontal="center" vertical="center" wrapText="1" readingOrder="2"/>
    </xf>
    <xf numFmtId="0" fontId="78" fillId="4" borderId="3" xfId="0" applyFont="1" applyFill="1" applyBorder="1" applyAlignment="1">
      <alignment horizontal="center" vertical="center" wrapText="1" readingOrder="1"/>
    </xf>
    <xf numFmtId="0" fontId="11" fillId="4" borderId="3" xfId="0" applyFont="1" applyFill="1" applyBorder="1" applyAlignment="1">
      <alignment horizontal="center" vertical="center" wrapText="1" readingOrder="1"/>
    </xf>
    <xf numFmtId="0" fontId="86" fillId="0" borderId="0" xfId="0" applyFont="1"/>
    <xf numFmtId="0" fontId="4" fillId="0" borderId="0" xfId="0" applyFont="1" applyAlignment="1">
      <alignment horizontal="left" readingOrder="1"/>
    </xf>
    <xf numFmtId="0" fontId="38" fillId="0" borderId="0" xfId="0" applyFont="1" applyAlignment="1">
      <alignment horizontal="right" readingOrder="2"/>
    </xf>
    <xf numFmtId="0" fontId="23" fillId="0" borderId="0" xfId="0" applyFont="1" applyAlignment="1">
      <alignment vertical="center"/>
    </xf>
    <xf numFmtId="0" fontId="8" fillId="0" borderId="0" xfId="0" applyFont="1" applyAlignment="1">
      <alignment vertical="center" wrapText="1" readingOrder="1"/>
    </xf>
    <xf numFmtId="0" fontId="23" fillId="0" borderId="0" xfId="0" applyFont="1" applyAlignment="1">
      <alignment vertical="center" wrapText="1"/>
    </xf>
    <xf numFmtId="0" fontId="90" fillId="0" borderId="0" xfId="0" applyFont="1" applyAlignment="1">
      <alignment horizontal="justify" vertical="center" wrapText="1" readingOrder="2"/>
    </xf>
    <xf numFmtId="0" fontId="90" fillId="0" borderId="0" xfId="0" applyFont="1" applyAlignment="1">
      <alignment vertical="center" wrapText="1"/>
    </xf>
    <xf numFmtId="0" fontId="17" fillId="0" borderId="0" xfId="0" applyFont="1" applyAlignment="1">
      <alignment horizontal="center" vertical="center" wrapText="1"/>
    </xf>
    <xf numFmtId="0" fontId="57" fillId="0" borderId="0" xfId="7" applyFont="1" applyAlignment="1">
      <alignment vertical="center" wrapText="1"/>
    </xf>
    <xf numFmtId="0" fontId="57" fillId="0" borderId="0" xfId="0" applyFont="1"/>
    <xf numFmtId="0" fontId="57" fillId="0" borderId="0" xfId="13" applyFont="1" applyAlignment="1">
      <alignment horizontal="right" vertical="center" indent="1"/>
    </xf>
    <xf numFmtId="0" fontId="57" fillId="0" borderId="0" xfId="13" applyFont="1"/>
    <xf numFmtId="0" fontId="57" fillId="0" borderId="0" xfId="19" applyFont="1" applyAlignment="1">
      <alignment vertical="center" wrapText="1"/>
    </xf>
    <xf numFmtId="0" fontId="57" fillId="0" borderId="0" xfId="13" applyFont="1" applyAlignment="1">
      <alignment horizontal="distributed" vertical="center" wrapText="1"/>
    </xf>
    <xf numFmtId="0" fontId="91" fillId="3" borderId="1" xfId="0" applyFont="1" applyFill="1" applyBorder="1" applyAlignment="1">
      <alignment horizontal="center" vertical="center" wrapText="1" readingOrder="1"/>
    </xf>
    <xf numFmtId="0" fontId="57" fillId="0" borderId="0" xfId="0" applyFont="1" applyAlignment="1">
      <alignment vertical="center" wrapText="1"/>
    </xf>
    <xf numFmtId="0" fontId="8" fillId="0" borderId="0" xfId="7" applyFont="1" applyAlignment="1">
      <alignment vertical="center" readingOrder="1"/>
    </xf>
    <xf numFmtId="0" fontId="8" fillId="0" borderId="0" xfId="13" applyFont="1" applyAlignment="1">
      <alignment vertical="center" wrapText="1" readingOrder="1"/>
    </xf>
    <xf numFmtId="0" fontId="8" fillId="0" borderId="0" xfId="13" applyFont="1" applyAlignment="1">
      <alignment vertical="center" readingOrder="1"/>
    </xf>
    <xf numFmtId="0" fontId="23" fillId="0" borderId="0" xfId="13" applyFont="1" applyAlignment="1">
      <alignment vertical="center"/>
    </xf>
    <xf numFmtId="0" fontId="17" fillId="0" borderId="8" xfId="13" applyFont="1" applyBorder="1"/>
    <xf numFmtId="0" fontId="23" fillId="0" borderId="0" xfId="13" applyFont="1"/>
    <xf numFmtId="0" fontId="8" fillId="3" borderId="5" xfId="13" applyFont="1" applyFill="1" applyBorder="1" applyAlignment="1">
      <alignment horizontal="center" vertical="center" wrapText="1" readingOrder="1"/>
    </xf>
    <xf numFmtId="0" fontId="10" fillId="3" borderId="5" xfId="13" applyFont="1" applyFill="1" applyBorder="1" applyAlignment="1">
      <alignment horizontal="center" vertical="center" wrapText="1" readingOrder="2"/>
    </xf>
    <xf numFmtId="0" fontId="7" fillId="3" borderId="5" xfId="13" applyFont="1" applyFill="1" applyBorder="1" applyAlignment="1">
      <alignment horizontal="center" vertical="center" wrapText="1" readingOrder="1"/>
    </xf>
    <xf numFmtId="0" fontId="8" fillId="3" borderId="5" xfId="13" applyFont="1" applyFill="1" applyBorder="1" applyAlignment="1">
      <alignment horizontal="center" vertical="center" wrapText="1" readingOrder="2"/>
    </xf>
    <xf numFmtId="0" fontId="26" fillId="3" borderId="18" xfId="13" applyFont="1" applyFill="1" applyBorder="1" applyAlignment="1">
      <alignment horizontal="center" vertical="center" wrapText="1"/>
    </xf>
    <xf numFmtId="0" fontId="6" fillId="2" borderId="2" xfId="13" applyFill="1" applyBorder="1" applyAlignment="1">
      <alignment horizontal="center" vertical="center"/>
    </xf>
    <xf numFmtId="0" fontId="8" fillId="2" borderId="2" xfId="13" applyFont="1" applyFill="1" applyBorder="1" applyAlignment="1">
      <alignment vertical="center"/>
    </xf>
    <xf numFmtId="0" fontId="8" fillId="0" borderId="0" xfId="13" applyFont="1"/>
    <xf numFmtId="0" fontId="6" fillId="3" borderId="1" xfId="13" applyFill="1" applyBorder="1" applyAlignment="1">
      <alignment horizontal="center" vertical="center"/>
    </xf>
    <xf numFmtId="0" fontId="8" fillId="3" borderId="1" xfId="13" applyFont="1" applyFill="1" applyBorder="1" applyAlignment="1">
      <alignment vertical="center"/>
    </xf>
    <xf numFmtId="0" fontId="6" fillId="2" borderId="1" xfId="13" applyFill="1" applyBorder="1" applyAlignment="1">
      <alignment horizontal="center" vertical="center"/>
    </xf>
    <xf numFmtId="0" fontId="23" fillId="2" borderId="1" xfId="13" applyFont="1" applyFill="1" applyBorder="1" applyAlignment="1">
      <alignment vertical="center"/>
    </xf>
    <xf numFmtId="0" fontId="6" fillId="2" borderId="1" xfId="13" applyFill="1" applyBorder="1" applyAlignment="1">
      <alignment horizontal="right" vertical="center" indent="1"/>
    </xf>
    <xf numFmtId="0" fontId="6" fillId="3" borderId="1" xfId="13" applyFill="1" applyBorder="1" applyAlignment="1">
      <alignment horizontal="right" vertical="center" indent="1"/>
    </xf>
    <xf numFmtId="0" fontId="6" fillId="4" borderId="1" xfId="13" applyFill="1" applyBorder="1" applyAlignment="1">
      <alignment horizontal="right" vertical="center" indent="1"/>
    </xf>
    <xf numFmtId="0" fontId="23" fillId="3" borderId="1" xfId="13" applyFont="1" applyFill="1" applyBorder="1" applyAlignment="1">
      <alignment vertical="center"/>
    </xf>
    <xf numFmtId="0" fontId="6" fillId="3" borderId="7" xfId="13" applyFill="1" applyBorder="1" applyAlignment="1">
      <alignment horizontal="right" vertical="center" indent="1"/>
    </xf>
    <xf numFmtId="0" fontId="6" fillId="4" borderId="2" xfId="13" applyFill="1" applyBorder="1" applyAlignment="1">
      <alignment horizontal="right" vertical="center" indent="1"/>
    </xf>
    <xf numFmtId="0" fontId="6" fillId="2" borderId="3" xfId="13" applyFill="1" applyBorder="1" applyAlignment="1">
      <alignment horizontal="right" vertical="center" indent="1"/>
    </xf>
    <xf numFmtId="0" fontId="6" fillId="4" borderId="3" xfId="13" applyFill="1" applyBorder="1" applyAlignment="1">
      <alignment horizontal="right" vertical="center" indent="1"/>
    </xf>
    <xf numFmtId="0" fontId="23" fillId="4" borderId="0" xfId="13" applyFont="1" applyFill="1"/>
    <xf numFmtId="0" fontId="3" fillId="0" borderId="0" xfId="13" applyFont="1" applyAlignment="1">
      <alignment vertical="top"/>
    </xf>
    <xf numFmtId="0" fontId="8" fillId="0" borderId="0" xfId="0" applyFont="1" applyAlignment="1">
      <alignment horizontal="center" vertical="center" wrapText="1" readingOrder="1"/>
    </xf>
    <xf numFmtId="0" fontId="0" fillId="0" borderId="0" xfId="7" applyFont="1" applyAlignment="1">
      <alignment horizontal="right" vertical="center" wrapText="1" readingOrder="2"/>
    </xf>
    <xf numFmtId="0" fontId="23" fillId="0" borderId="0" xfId="7" applyFont="1" applyAlignment="1">
      <alignment vertical="top" wrapText="1"/>
    </xf>
    <xf numFmtId="0" fontId="23" fillId="0" borderId="0" xfId="0" applyFont="1" applyAlignment="1">
      <alignment vertical="top" wrapText="1"/>
    </xf>
    <xf numFmtId="0" fontId="83" fillId="0" borderId="0" xfId="0" applyFont="1" applyAlignment="1">
      <alignment vertical="top" wrapText="1"/>
    </xf>
    <xf numFmtId="0" fontId="97" fillId="0" borderId="0" xfId="0" applyFont="1" applyAlignment="1">
      <alignment vertical="center" wrapText="1"/>
    </xf>
    <xf numFmtId="0" fontId="83" fillId="0" borderId="0" xfId="7" applyFont="1" applyAlignment="1">
      <alignment horizontal="distributed" vertical="center" wrapText="1"/>
    </xf>
    <xf numFmtId="0" fontId="0" fillId="0" borderId="0" xfId="0" applyAlignment="1">
      <alignment vertical="top" wrapText="1"/>
    </xf>
    <xf numFmtId="0" fontId="0" fillId="0" borderId="0" xfId="7" applyFont="1" applyAlignment="1">
      <alignment horizontal="right" vertical="top" wrapText="1" readingOrder="2"/>
    </xf>
    <xf numFmtId="0" fontId="23" fillId="0" borderId="0" xfId="0" applyFont="1" applyAlignment="1">
      <alignment horizontal="right" vertical="center" wrapText="1"/>
    </xf>
    <xf numFmtId="0" fontId="8" fillId="0" borderId="0" xfId="7" applyFont="1" applyAlignment="1">
      <alignment horizontal="distributed" vertical="center" wrapText="1" readingOrder="1"/>
    </xf>
    <xf numFmtId="0" fontId="23" fillId="0" borderId="0" xfId="7" applyFont="1" applyAlignment="1">
      <alignment horizontal="distributed" vertical="center"/>
    </xf>
    <xf numFmtId="0" fontId="23" fillId="0" borderId="0" xfId="7" applyFont="1" applyAlignment="1">
      <alignment horizontal="distributed" vertical="center" wrapText="1"/>
    </xf>
    <xf numFmtId="0" fontId="23" fillId="0" borderId="0" xfId="13" applyFont="1" applyAlignment="1">
      <alignment horizontal="distributed" vertical="center" wrapText="1"/>
    </xf>
    <xf numFmtId="0" fontId="23" fillId="0" borderId="0" xfId="13" applyFont="1" applyAlignment="1">
      <alignment horizontal="left" vertical="top" wrapText="1"/>
    </xf>
    <xf numFmtId="0" fontId="6" fillId="0" borderId="0" xfId="13" applyAlignment="1">
      <alignment vertical="top" wrapText="1" readingOrder="1"/>
    </xf>
    <xf numFmtId="0" fontId="6" fillId="0" borderId="0" xfId="13" applyAlignment="1">
      <alignment horizontal="right" vertical="top" wrapText="1" readingOrder="1"/>
    </xf>
    <xf numFmtId="0" fontId="23" fillId="0" borderId="0" xfId="7" applyFont="1" applyAlignment="1">
      <alignment horizontal="distributed" vertical="top" wrapText="1"/>
    </xf>
    <xf numFmtId="0" fontId="90" fillId="0" borderId="0" xfId="7" applyFont="1" applyAlignment="1">
      <alignment horizontal="distributed" vertical="center" wrapText="1"/>
    </xf>
    <xf numFmtId="0" fontId="95" fillId="0" borderId="74" xfId="7" applyFont="1" applyBorder="1" applyAlignment="1">
      <alignment horizontal="center" vertical="center" wrapText="1" readingOrder="1"/>
    </xf>
    <xf numFmtId="0" fontId="23" fillId="2" borderId="0" xfId="7" applyFont="1" applyFill="1" applyAlignment="1">
      <alignment vertical="center" wrapText="1"/>
    </xf>
    <xf numFmtId="0" fontId="0" fillId="0" borderId="0" xfId="0" applyAlignment="1">
      <alignment vertical="center"/>
    </xf>
    <xf numFmtId="0" fontId="23" fillId="0" borderId="0" xfId="19" applyFont="1"/>
    <xf numFmtId="0" fontId="7" fillId="3" borderId="14" xfId="0" applyFont="1" applyFill="1" applyBorder="1" applyAlignment="1">
      <alignment horizontal="center" wrapText="1"/>
    </xf>
    <xf numFmtId="0" fontId="12" fillId="3" borderId="15" xfId="0" applyFont="1" applyFill="1" applyBorder="1" applyAlignment="1">
      <alignment horizontal="center" vertical="top" wrapText="1"/>
    </xf>
    <xf numFmtId="0" fontId="3" fillId="0" borderId="0" xfId="0" applyFont="1"/>
    <xf numFmtId="0" fontId="11" fillId="3" borderId="36" xfId="0" applyFont="1" applyFill="1" applyBorder="1" applyAlignment="1">
      <alignment horizontal="center" vertical="center" wrapText="1"/>
    </xf>
    <xf numFmtId="0" fontId="26" fillId="5" borderId="90" xfId="0" applyFont="1" applyFill="1" applyBorder="1" applyAlignment="1">
      <alignment horizontal="left" vertical="center" wrapText="1" indent="1" readingOrder="1"/>
    </xf>
    <xf numFmtId="0" fontId="26" fillId="5" borderId="86" xfId="0" applyFont="1" applyFill="1" applyBorder="1" applyAlignment="1">
      <alignment horizontal="left" vertical="center" wrapText="1" indent="1" readingOrder="1"/>
    </xf>
    <xf numFmtId="0" fontId="7" fillId="3" borderId="33" xfId="7" applyFont="1" applyFill="1" applyBorder="1" applyAlignment="1">
      <alignment horizontal="center" vertical="center"/>
    </xf>
    <xf numFmtId="0" fontId="6" fillId="0" borderId="0" xfId="7" applyFont="1" applyAlignment="1">
      <alignment vertical="center"/>
    </xf>
    <xf numFmtId="168" fontId="6" fillId="0" borderId="0" xfId="7" applyNumberFormat="1" applyFont="1" applyAlignment="1">
      <alignment vertical="center"/>
    </xf>
    <xf numFmtId="0" fontId="4" fillId="0" borderId="8" xfId="7" applyFont="1" applyBorder="1" applyAlignment="1">
      <alignment horizontal="center" vertical="center"/>
    </xf>
    <xf numFmtId="0" fontId="3" fillId="0" borderId="0" xfId="7" applyFont="1" applyAlignment="1">
      <alignment vertical="center"/>
    </xf>
    <xf numFmtId="0" fontId="7" fillId="3" borderId="12" xfId="0" applyFont="1" applyFill="1" applyBorder="1" applyAlignment="1">
      <alignment horizontal="center" vertical="center" wrapText="1"/>
    </xf>
    <xf numFmtId="0" fontId="8" fillId="2" borderId="9" xfId="0" applyFont="1" applyFill="1" applyBorder="1" applyAlignment="1">
      <alignment horizontal="right" vertical="center" indent="1"/>
    </xf>
    <xf numFmtId="0" fontId="10" fillId="2" borderId="9" xfId="0" applyFont="1" applyFill="1" applyBorder="1" applyAlignment="1">
      <alignment horizontal="right" vertical="center" indent="1"/>
    </xf>
    <xf numFmtId="1" fontId="7" fillId="2" borderId="9" xfId="0" applyNumberFormat="1" applyFont="1" applyFill="1" applyBorder="1" applyAlignment="1">
      <alignment horizontal="right" vertical="center"/>
    </xf>
    <xf numFmtId="0" fontId="7" fillId="2" borderId="9" xfId="0" applyFont="1" applyFill="1" applyBorder="1" applyAlignment="1">
      <alignment vertical="center"/>
    </xf>
    <xf numFmtId="0" fontId="7" fillId="2" borderId="9" xfId="0" applyFont="1" applyFill="1" applyBorder="1" applyAlignment="1">
      <alignment horizontal="left" vertical="center" indent="1" readingOrder="1"/>
    </xf>
    <xf numFmtId="0" fontId="23" fillId="3" borderId="10" xfId="0" applyFont="1" applyFill="1" applyBorder="1" applyAlignment="1">
      <alignment vertical="center"/>
    </xf>
    <xf numFmtId="0" fontId="7" fillId="3" borderId="10" xfId="0" applyFont="1" applyFill="1" applyBorder="1" applyAlignment="1">
      <alignment horizontal="right" vertical="center" wrapText="1"/>
    </xf>
    <xf numFmtId="0" fontId="26" fillId="3" borderId="10" xfId="0" applyFont="1" applyFill="1" applyBorder="1" applyAlignment="1">
      <alignment vertical="center"/>
    </xf>
    <xf numFmtId="0" fontId="23" fillId="3" borderId="10" xfId="0" applyFont="1" applyFill="1" applyBorder="1"/>
    <xf numFmtId="0" fontId="23" fillId="2" borderId="10" xfId="0" applyFont="1" applyFill="1" applyBorder="1" applyAlignment="1">
      <alignment vertical="center"/>
    </xf>
    <xf numFmtId="0" fontId="7" fillId="2" borderId="10" xfId="0" applyFont="1" applyFill="1" applyBorder="1" applyAlignment="1">
      <alignment horizontal="right" vertical="center" wrapText="1"/>
    </xf>
    <xf numFmtId="0" fontId="26" fillId="2" borderId="10" xfId="0" applyFont="1" applyFill="1" applyBorder="1" applyAlignment="1">
      <alignment vertical="center"/>
    </xf>
    <xf numFmtId="0" fontId="23" fillId="2" borderId="10" xfId="0" applyFont="1" applyFill="1" applyBorder="1"/>
    <xf numFmtId="0" fontId="7" fillId="2" borderId="10" xfId="0" applyFont="1" applyFill="1" applyBorder="1" applyAlignment="1">
      <alignment horizontal="right" vertical="center" wrapText="1" indent="4"/>
    </xf>
    <xf numFmtId="0" fontId="26" fillId="2" borderId="10" xfId="0" applyFont="1" applyFill="1" applyBorder="1" applyAlignment="1">
      <alignment horizontal="left" vertical="center" wrapText="1" indent="2"/>
    </xf>
    <xf numFmtId="0" fontId="7" fillId="3" borderId="10" xfId="0" applyFont="1" applyFill="1" applyBorder="1" applyAlignment="1">
      <alignment horizontal="right" vertical="center" indent="4"/>
    </xf>
    <xf numFmtId="0" fontId="26" fillId="3" borderId="10" xfId="0" applyFont="1" applyFill="1" applyBorder="1" applyAlignment="1">
      <alignment horizontal="left" vertical="center" indent="2"/>
    </xf>
    <xf numFmtId="0" fontId="8" fillId="3" borderId="11" xfId="0" applyFont="1" applyFill="1" applyBorder="1" applyAlignment="1">
      <alignment horizontal="right" vertical="center" indent="1"/>
    </xf>
    <xf numFmtId="0" fontId="10" fillId="3" borderId="13" xfId="0" applyFont="1" applyFill="1" applyBorder="1" applyAlignment="1">
      <alignment horizontal="right" vertical="center" indent="1"/>
    </xf>
    <xf numFmtId="0" fontId="4" fillId="3" borderId="13" xfId="0" applyFont="1" applyFill="1" applyBorder="1" applyAlignment="1">
      <alignment vertical="center"/>
    </xf>
    <xf numFmtId="0" fontId="7" fillId="3" borderId="13" xfId="0" applyFont="1" applyFill="1" applyBorder="1" applyAlignment="1">
      <alignment horizontal="left" vertical="center" indent="1" readingOrder="1"/>
    </xf>
    <xf numFmtId="49" fontId="8" fillId="3" borderId="7" xfId="13" applyNumberFormat="1" applyFont="1" applyFill="1" applyBorder="1" applyAlignment="1">
      <alignment horizontal="left" vertical="center" wrapText="1" indent="2"/>
    </xf>
    <xf numFmtId="165" fontId="6" fillId="4" borderId="31" xfId="32" applyFont="1" applyFill="1" applyBorder="1" applyAlignment="1">
      <alignment horizontal="right" vertical="center"/>
    </xf>
    <xf numFmtId="165" fontId="6" fillId="3" borderId="6" xfId="32" applyFont="1" applyFill="1" applyBorder="1" applyAlignment="1">
      <alignment horizontal="right" vertical="center"/>
    </xf>
    <xf numFmtId="165" fontId="6" fillId="4" borderId="6" xfId="32" applyFont="1" applyFill="1" applyBorder="1" applyAlignment="1">
      <alignment horizontal="right" vertical="center"/>
    </xf>
    <xf numFmtId="0" fontId="7" fillId="3" borderId="16" xfId="7" applyFont="1" applyFill="1" applyBorder="1" applyAlignment="1">
      <alignment horizontal="center" vertical="center" wrapText="1"/>
    </xf>
    <xf numFmtId="3" fontId="6" fillId="4" borderId="31" xfId="5" applyNumberFormat="1" applyFill="1" applyBorder="1" applyAlignment="1">
      <alignment horizontal="right" vertical="center"/>
    </xf>
    <xf numFmtId="3" fontId="6" fillId="3" borderId="6" xfId="5" applyNumberFormat="1" applyFill="1" applyBorder="1" applyAlignment="1">
      <alignment horizontal="right" vertical="center"/>
    </xf>
    <xf numFmtId="3" fontId="6" fillId="4" borderId="6" xfId="5" applyNumberFormat="1" applyFill="1" applyBorder="1" applyAlignment="1">
      <alignment horizontal="right" vertical="center"/>
    </xf>
    <xf numFmtId="3" fontId="7" fillId="3" borderId="5" xfId="5" applyNumberFormat="1" applyFont="1" applyFill="1" applyBorder="1" applyAlignment="1">
      <alignment horizontal="right" vertical="center"/>
    </xf>
    <xf numFmtId="3" fontId="23" fillId="0" borderId="0" xfId="7" applyNumberFormat="1" applyFont="1" applyAlignment="1">
      <alignment vertical="center"/>
    </xf>
    <xf numFmtId="3" fontId="4" fillId="0" borderId="0" xfId="7" applyNumberFormat="1" applyFont="1" applyAlignment="1">
      <alignment vertical="center"/>
    </xf>
    <xf numFmtId="3" fontId="11" fillId="3" borderId="45" xfId="0" applyNumberFormat="1" applyFont="1" applyFill="1" applyBorder="1" applyAlignment="1">
      <alignment horizontal="center" vertical="center" wrapText="1" readingOrder="1"/>
    </xf>
    <xf numFmtId="3" fontId="23" fillId="0" borderId="0" xfId="7" applyNumberFormat="1" applyFont="1" applyAlignment="1">
      <alignment vertical="center" wrapText="1"/>
    </xf>
    <xf numFmtId="3" fontId="7" fillId="4" borderId="14" xfId="0" applyNumberFormat="1" applyFont="1" applyFill="1" applyBorder="1" applyAlignment="1">
      <alignment horizontal="right" vertical="center" readingOrder="1"/>
    </xf>
    <xf numFmtId="3" fontId="7" fillId="0" borderId="75" xfId="11" applyNumberFormat="1" applyFont="1" applyBorder="1" applyAlignment="1">
      <alignment horizontal="right" vertical="center" readingOrder="1"/>
    </xf>
    <xf numFmtId="3" fontId="6" fillId="3" borderId="6" xfId="0" applyNumberFormat="1" applyFont="1" applyFill="1" applyBorder="1" applyAlignment="1">
      <alignment horizontal="right" vertical="center" readingOrder="1"/>
    </xf>
    <xf numFmtId="3" fontId="7" fillId="3" borderId="75" xfId="11" applyNumberFormat="1" applyFont="1" applyFill="1" applyBorder="1" applyAlignment="1">
      <alignment horizontal="right" vertical="center" readingOrder="1"/>
    </xf>
    <xf numFmtId="3" fontId="6" fillId="4" borderId="6" xfId="0" applyNumberFormat="1" applyFont="1" applyFill="1" applyBorder="1" applyAlignment="1">
      <alignment horizontal="right" vertical="center" readingOrder="1"/>
    </xf>
    <xf numFmtId="3" fontId="7" fillId="4" borderId="6" xfId="0" applyNumberFormat="1" applyFont="1" applyFill="1" applyBorder="1" applyAlignment="1">
      <alignment horizontal="right" vertical="center" readingOrder="1"/>
    </xf>
    <xf numFmtId="3" fontId="7" fillId="3" borderId="12" xfId="11" applyNumberFormat="1" applyFont="1" applyFill="1" applyBorder="1" applyAlignment="1">
      <alignment horizontal="right" vertical="center" readingOrder="1"/>
    </xf>
    <xf numFmtId="3" fontId="7" fillId="0" borderId="71" xfId="11" applyNumberFormat="1" applyFont="1" applyBorder="1" applyAlignment="1">
      <alignment horizontal="right" vertical="center" readingOrder="1"/>
    </xf>
    <xf numFmtId="3" fontId="7" fillId="3" borderId="6" xfId="0" applyNumberFormat="1" applyFont="1" applyFill="1" applyBorder="1" applyAlignment="1">
      <alignment horizontal="right" vertical="center" readingOrder="1"/>
    </xf>
    <xf numFmtId="3" fontId="7" fillId="0" borderId="31" xfId="11" applyNumberFormat="1" applyFont="1" applyBorder="1" applyAlignment="1">
      <alignment horizontal="right" vertical="center" readingOrder="1"/>
    </xf>
    <xf numFmtId="3" fontId="8" fillId="3" borderId="45" xfId="0" applyNumberFormat="1" applyFont="1" applyFill="1" applyBorder="1" applyAlignment="1">
      <alignment horizontal="right" vertical="center" readingOrder="1"/>
    </xf>
    <xf numFmtId="3" fontId="8" fillId="3" borderId="45" xfId="0" applyNumberFormat="1" applyFont="1" applyFill="1" applyBorder="1" applyAlignment="1">
      <alignment vertical="center" readingOrder="1"/>
    </xf>
    <xf numFmtId="3" fontId="57" fillId="3" borderId="6" xfId="5" applyNumberFormat="1" applyFont="1" applyFill="1" applyBorder="1" applyAlignment="1">
      <alignment horizontal="right" vertical="center"/>
    </xf>
    <xf numFmtId="170" fontId="7" fillId="3" borderId="45" xfId="1" applyNumberFormat="1" applyFont="1" applyFill="1" applyBorder="1" applyAlignment="1">
      <alignment horizontal="right" vertical="center"/>
    </xf>
    <xf numFmtId="3" fontId="6" fillId="3" borderId="37" xfId="0" applyNumberFormat="1" applyFont="1" applyFill="1" applyBorder="1" applyAlignment="1">
      <alignment horizontal="right" vertical="center" indent="1"/>
    </xf>
    <xf numFmtId="3" fontId="7" fillId="2" borderId="2" xfId="7" applyNumberFormat="1" applyFont="1" applyFill="1" applyBorder="1" applyAlignment="1">
      <alignment vertical="center" wrapText="1"/>
    </xf>
    <xf numFmtId="3" fontId="7" fillId="2" borderId="4" xfId="7" applyNumberFormat="1" applyFont="1" applyFill="1" applyBorder="1" applyAlignment="1">
      <alignment vertical="center" wrapText="1"/>
    </xf>
    <xf numFmtId="3" fontId="7" fillId="3" borderId="5" xfId="7" applyNumberFormat="1" applyFont="1" applyFill="1" applyBorder="1" applyAlignment="1">
      <alignment vertical="center"/>
    </xf>
    <xf numFmtId="3" fontId="7" fillId="3" borderId="45" xfId="1" applyNumberFormat="1" applyFont="1" applyFill="1" applyBorder="1" applyAlignment="1">
      <alignment vertical="center" wrapText="1" readingOrder="1"/>
    </xf>
    <xf numFmtId="3" fontId="6" fillId="4" borderId="38" xfId="0" applyNumberFormat="1" applyFont="1" applyFill="1" applyBorder="1" applyAlignment="1">
      <alignment vertical="center" wrapText="1"/>
    </xf>
    <xf numFmtId="3" fontId="7" fillId="4" borderId="38" xfId="0" applyNumberFormat="1" applyFont="1" applyFill="1" applyBorder="1" applyAlignment="1">
      <alignment vertical="center" wrapText="1"/>
    </xf>
    <xf numFmtId="3" fontId="6" fillId="3" borderId="40" xfId="0" applyNumberFormat="1" applyFont="1" applyFill="1" applyBorder="1" applyAlignment="1">
      <alignment vertical="center" wrapText="1"/>
    </xf>
    <xf numFmtId="3" fontId="7" fillId="3" borderId="40" xfId="0" applyNumberFormat="1" applyFont="1" applyFill="1" applyBorder="1" applyAlignment="1">
      <alignment vertical="center" wrapText="1"/>
    </xf>
    <xf numFmtId="3" fontId="76" fillId="4" borderId="46" xfId="0" applyNumberFormat="1" applyFont="1" applyFill="1" applyBorder="1" applyAlignment="1">
      <alignment vertical="center" wrapText="1"/>
    </xf>
    <xf numFmtId="3" fontId="76" fillId="3" borderId="47" xfId="0" applyNumberFormat="1" applyFont="1" applyFill="1" applyBorder="1" applyAlignment="1">
      <alignment vertical="center" wrapText="1"/>
    </xf>
    <xf numFmtId="3" fontId="29" fillId="4" borderId="97" xfId="0" applyNumberFormat="1" applyFont="1" applyFill="1" applyBorder="1" applyAlignment="1">
      <alignment vertical="center" wrapText="1"/>
    </xf>
    <xf numFmtId="3" fontId="29" fillId="3" borderId="97" xfId="0" applyNumberFormat="1" applyFont="1" applyFill="1" applyBorder="1" applyAlignment="1">
      <alignment vertical="center" wrapText="1"/>
    </xf>
    <xf numFmtId="3" fontId="29" fillId="3" borderId="45" xfId="0" applyNumberFormat="1" applyFont="1" applyFill="1" applyBorder="1" applyAlignment="1">
      <alignment vertical="center" wrapText="1"/>
    </xf>
    <xf numFmtId="3" fontId="31" fillId="4" borderId="79" xfId="0" applyNumberFormat="1" applyFont="1" applyFill="1" applyBorder="1" applyAlignment="1">
      <alignment vertical="center" wrapText="1"/>
    </xf>
    <xf numFmtId="3" fontId="29" fillId="4" borderId="70" xfId="0" applyNumberFormat="1" applyFont="1" applyFill="1" applyBorder="1" applyAlignment="1">
      <alignment vertical="center" wrapText="1"/>
    </xf>
    <xf numFmtId="3" fontId="31" fillId="3" borderId="98" xfId="0" applyNumberFormat="1" applyFont="1" applyFill="1" applyBorder="1" applyAlignment="1">
      <alignment vertical="center" wrapText="1"/>
    </xf>
    <xf numFmtId="3" fontId="29" fillId="3" borderId="93" xfId="0" applyNumberFormat="1" applyFont="1" applyFill="1" applyBorder="1" applyAlignment="1">
      <alignment vertical="center" wrapText="1"/>
    </xf>
    <xf numFmtId="3" fontId="31" fillId="4" borderId="64" xfId="0" applyNumberFormat="1" applyFont="1" applyFill="1" applyBorder="1" applyAlignment="1">
      <alignment vertical="center" wrapText="1"/>
    </xf>
    <xf numFmtId="3" fontId="31" fillId="4" borderId="97" xfId="0" applyNumberFormat="1" applyFont="1" applyFill="1" applyBorder="1" applyAlignment="1">
      <alignment vertical="center" wrapText="1"/>
    </xf>
    <xf numFmtId="3" fontId="31" fillId="3" borderId="97" xfId="0" applyNumberFormat="1" applyFont="1" applyFill="1" applyBorder="1" applyAlignment="1">
      <alignment vertical="center" wrapText="1"/>
    </xf>
    <xf numFmtId="3" fontId="31" fillId="3" borderId="45" xfId="0" applyNumberFormat="1" applyFont="1" applyFill="1" applyBorder="1" applyAlignment="1">
      <alignment vertical="center" wrapText="1"/>
    </xf>
    <xf numFmtId="3" fontId="6" fillId="4" borderId="44" xfId="0" applyNumberFormat="1" applyFont="1" applyFill="1" applyBorder="1" applyAlignment="1">
      <alignment vertical="center" wrapText="1"/>
    </xf>
    <xf numFmtId="3" fontId="7" fillId="4" borderId="44" xfId="0" applyNumberFormat="1" applyFont="1" applyFill="1" applyBorder="1" applyAlignment="1">
      <alignment vertical="center" wrapText="1"/>
    </xf>
    <xf numFmtId="3" fontId="6" fillId="3" borderId="44" xfId="0" applyNumberFormat="1" applyFont="1" applyFill="1" applyBorder="1" applyAlignment="1">
      <alignment vertical="center"/>
    </xf>
    <xf numFmtId="3" fontId="7" fillId="3" borderId="44" xfId="0" applyNumberFormat="1" applyFont="1" applyFill="1" applyBorder="1" applyAlignment="1">
      <alignment vertical="center"/>
    </xf>
    <xf numFmtId="3" fontId="7" fillId="4" borderId="42" xfId="0" applyNumberFormat="1" applyFont="1" applyFill="1" applyBorder="1" applyAlignment="1">
      <alignment vertical="center" wrapText="1"/>
    </xf>
    <xf numFmtId="3" fontId="6" fillId="4" borderId="62" xfId="0" applyNumberFormat="1" applyFont="1" applyFill="1" applyBorder="1" applyAlignment="1">
      <alignment vertical="center" wrapText="1"/>
    </xf>
    <xf numFmtId="3" fontId="6" fillId="4" borderId="44" xfId="0" applyNumberFormat="1" applyFont="1" applyFill="1" applyBorder="1" applyAlignment="1">
      <alignment horizontal="center" vertical="center" wrapText="1"/>
    </xf>
    <xf numFmtId="3" fontId="6" fillId="3" borderId="44" xfId="0" applyNumberFormat="1" applyFont="1" applyFill="1" applyBorder="1" applyAlignment="1">
      <alignment horizontal="center" vertical="center"/>
    </xf>
    <xf numFmtId="3" fontId="6" fillId="4" borderId="42" xfId="0" applyNumberFormat="1" applyFont="1" applyFill="1" applyBorder="1" applyAlignment="1">
      <alignment horizontal="center" vertical="center" wrapText="1"/>
    </xf>
    <xf numFmtId="2" fontId="6" fillId="3" borderId="44" xfId="0" applyNumberFormat="1" applyFont="1" applyFill="1" applyBorder="1" applyAlignment="1">
      <alignment vertical="center"/>
    </xf>
    <xf numFmtId="2" fontId="7" fillId="4" borderId="42" xfId="0" applyNumberFormat="1" applyFont="1" applyFill="1" applyBorder="1" applyAlignment="1">
      <alignment vertical="center" wrapText="1"/>
    </xf>
    <xf numFmtId="3" fontId="6" fillId="4" borderId="38" xfId="0" applyNumberFormat="1" applyFont="1" applyFill="1" applyBorder="1" applyAlignment="1">
      <alignment vertical="center"/>
    </xf>
    <xf numFmtId="3" fontId="7" fillId="4" borderId="38" xfId="0" applyNumberFormat="1" applyFont="1" applyFill="1" applyBorder="1" applyAlignment="1">
      <alignment vertical="center"/>
    </xf>
    <xf numFmtId="3" fontId="6" fillId="3" borderId="40" xfId="0" applyNumberFormat="1" applyFont="1" applyFill="1" applyBorder="1" applyAlignment="1">
      <alignment vertical="center"/>
    </xf>
    <xf numFmtId="3" fontId="7" fillId="3" borderId="40" xfId="0" applyNumberFormat="1" applyFont="1" applyFill="1" applyBorder="1" applyAlignment="1">
      <alignment vertical="center"/>
    </xf>
    <xf numFmtId="3" fontId="6" fillId="4" borderId="40" xfId="0" applyNumberFormat="1" applyFont="1" applyFill="1" applyBorder="1" applyAlignment="1">
      <alignment vertical="center"/>
    </xf>
    <xf numFmtId="3" fontId="7" fillId="4" borderId="40" xfId="0" applyNumberFormat="1" applyFont="1" applyFill="1" applyBorder="1" applyAlignment="1">
      <alignment vertical="center"/>
    </xf>
    <xf numFmtId="3" fontId="6" fillId="3" borderId="41" xfId="0" applyNumberFormat="1" applyFont="1" applyFill="1" applyBorder="1" applyAlignment="1">
      <alignment vertical="center"/>
    </xf>
    <xf numFmtId="3" fontId="7" fillId="3" borderId="41" xfId="0" applyNumberFormat="1" applyFont="1" applyFill="1" applyBorder="1" applyAlignment="1">
      <alignment vertical="center"/>
    </xf>
    <xf numFmtId="3" fontId="7" fillId="2" borderId="12" xfId="0" applyNumberFormat="1" applyFont="1" applyFill="1" applyBorder="1" applyAlignment="1">
      <alignment vertical="center"/>
    </xf>
    <xf numFmtId="3" fontId="6" fillId="3" borderId="47" xfId="13" applyNumberFormat="1" applyFill="1" applyBorder="1" applyAlignment="1">
      <alignment vertical="center"/>
    </xf>
    <xf numFmtId="3" fontId="6" fillId="4" borderId="46" xfId="13" applyNumberFormat="1" applyFill="1" applyBorder="1" applyAlignment="1">
      <alignment vertical="center"/>
    </xf>
    <xf numFmtId="3" fontId="6" fillId="4" borderId="37" xfId="13" applyNumberFormat="1" applyFill="1" applyBorder="1" applyAlignment="1">
      <alignment vertical="center"/>
    </xf>
    <xf numFmtId="3" fontId="6" fillId="4" borderId="46" xfId="13" applyNumberFormat="1" applyFill="1" applyBorder="1" applyAlignment="1">
      <alignment horizontal="right" vertical="center"/>
    </xf>
    <xf numFmtId="3" fontId="6" fillId="3" borderId="47" xfId="13" applyNumberFormat="1" applyFill="1" applyBorder="1" applyAlignment="1">
      <alignment horizontal="right" vertical="center"/>
    </xf>
    <xf numFmtId="3" fontId="7" fillId="3" borderId="47" xfId="13" applyNumberFormat="1" applyFont="1" applyFill="1" applyBorder="1" applyAlignment="1">
      <alignment horizontal="right" vertical="center"/>
    </xf>
    <xf numFmtId="3" fontId="7" fillId="4" borderId="46" xfId="13" applyNumberFormat="1" applyFont="1" applyFill="1" applyBorder="1" applyAlignment="1">
      <alignment horizontal="right" vertical="center"/>
    </xf>
    <xf numFmtId="3" fontId="6" fillId="3" borderId="48" xfId="13" applyNumberFormat="1" applyFill="1" applyBorder="1" applyAlignment="1">
      <alignment horizontal="right" vertical="center"/>
    </xf>
    <xf numFmtId="3" fontId="7" fillId="3" borderId="48" xfId="13" applyNumberFormat="1" applyFont="1" applyFill="1" applyBorder="1" applyAlignment="1">
      <alignment horizontal="right" vertical="center"/>
    </xf>
    <xf numFmtId="3" fontId="7" fillId="4" borderId="45" xfId="13" applyNumberFormat="1" applyFont="1" applyFill="1" applyBorder="1" applyAlignment="1">
      <alignment horizontal="right" vertical="center"/>
    </xf>
    <xf numFmtId="3" fontId="7" fillId="3" borderId="46" xfId="13" applyNumberFormat="1" applyFont="1" applyFill="1" applyBorder="1" applyAlignment="1">
      <alignment horizontal="right" vertical="center"/>
    </xf>
    <xf numFmtId="3" fontId="6" fillId="4" borderId="47" xfId="13" applyNumberFormat="1" applyFill="1" applyBorder="1" applyAlignment="1">
      <alignment horizontal="right" vertical="center"/>
    </xf>
    <xf numFmtId="3" fontId="7" fillId="4" borderId="47" xfId="13" applyNumberFormat="1" applyFont="1" applyFill="1" applyBorder="1" applyAlignment="1">
      <alignment horizontal="right" vertical="center"/>
    </xf>
    <xf numFmtId="3" fontId="7" fillId="3" borderId="49" xfId="13" applyNumberFormat="1" applyFont="1" applyFill="1" applyBorder="1" applyAlignment="1">
      <alignment horizontal="right" vertical="center"/>
    </xf>
    <xf numFmtId="3" fontId="6" fillId="0" borderId="46" xfId="1" applyNumberFormat="1" applyFont="1" applyBorder="1" applyAlignment="1">
      <alignment horizontal="center" vertical="center"/>
    </xf>
    <xf numFmtId="3" fontId="6" fillId="3" borderId="47" xfId="1" applyNumberFormat="1" applyFont="1" applyFill="1" applyBorder="1" applyAlignment="1">
      <alignment horizontal="center" vertical="center"/>
    </xf>
    <xf numFmtId="3" fontId="6" fillId="0" borderId="47" xfId="1" applyNumberFormat="1" applyFont="1" applyBorder="1" applyAlignment="1">
      <alignment horizontal="center" vertical="center"/>
    </xf>
    <xf numFmtId="3" fontId="6" fillId="3" borderId="48" xfId="1" applyNumberFormat="1" applyFont="1" applyFill="1" applyBorder="1" applyAlignment="1">
      <alignment horizontal="center" vertical="center"/>
    </xf>
    <xf numFmtId="3" fontId="7" fillId="4" borderId="45" xfId="1" applyNumberFormat="1" applyFont="1" applyFill="1" applyBorder="1" applyAlignment="1">
      <alignment horizontal="center" vertical="center"/>
    </xf>
    <xf numFmtId="3" fontId="6" fillId="4" borderId="38" xfId="0" applyNumberFormat="1" applyFont="1" applyFill="1" applyBorder="1" applyAlignment="1">
      <alignment horizontal="right" vertical="center" indent="1"/>
    </xf>
    <xf numFmtId="3" fontId="7" fillId="4" borderId="38" xfId="0" applyNumberFormat="1" applyFont="1" applyFill="1" applyBorder="1" applyAlignment="1">
      <alignment horizontal="right" vertical="center" indent="1"/>
    </xf>
    <xf numFmtId="3" fontId="6" fillId="3" borderId="40" xfId="0" applyNumberFormat="1" applyFont="1" applyFill="1" applyBorder="1" applyAlignment="1">
      <alignment horizontal="right" vertical="center" indent="1"/>
    </xf>
    <xf numFmtId="3" fontId="7" fillId="3" borderId="40" xfId="0" applyNumberFormat="1" applyFont="1" applyFill="1" applyBorder="1" applyAlignment="1">
      <alignment horizontal="right" vertical="center" indent="1"/>
    </xf>
    <xf numFmtId="3" fontId="6" fillId="4" borderId="41" xfId="0" applyNumberFormat="1" applyFont="1" applyFill="1" applyBorder="1" applyAlignment="1">
      <alignment horizontal="right" vertical="center" indent="1"/>
    </xf>
    <xf numFmtId="3" fontId="7" fillId="4" borderId="41" xfId="0" applyNumberFormat="1" applyFont="1" applyFill="1" applyBorder="1" applyAlignment="1">
      <alignment horizontal="right" vertical="center" indent="1"/>
    </xf>
    <xf numFmtId="3" fontId="6" fillId="4" borderId="41" xfId="0" applyNumberFormat="1" applyFont="1" applyFill="1" applyBorder="1" applyAlignment="1">
      <alignment vertical="center"/>
    </xf>
    <xf numFmtId="3" fontId="7" fillId="4" borderId="41" xfId="0" applyNumberFormat="1" applyFont="1" applyFill="1" applyBorder="1" applyAlignment="1">
      <alignment vertical="center"/>
    </xf>
    <xf numFmtId="3" fontId="7" fillId="3" borderId="12" xfId="0" applyNumberFormat="1" applyFont="1" applyFill="1" applyBorder="1" applyAlignment="1">
      <alignment vertical="center"/>
    </xf>
    <xf numFmtId="3" fontId="7" fillId="3" borderId="42" xfId="0" applyNumberFormat="1" applyFont="1" applyFill="1" applyBorder="1" applyAlignment="1">
      <alignment vertical="center"/>
    </xf>
    <xf numFmtId="3" fontId="6" fillId="2" borderId="2" xfId="13" applyNumberFormat="1" applyFill="1" applyBorder="1" applyAlignment="1">
      <alignment horizontal="right" vertical="center"/>
    </xf>
    <xf numFmtId="3" fontId="7" fillId="2" borderId="2" xfId="13" applyNumberFormat="1" applyFont="1" applyFill="1" applyBorder="1" applyAlignment="1">
      <alignment horizontal="right" vertical="center"/>
    </xf>
    <xf numFmtId="3" fontId="6" fillId="3" borderId="1" xfId="13" applyNumberFormat="1" applyFill="1" applyBorder="1" applyAlignment="1">
      <alignment horizontal="right" vertical="center"/>
    </xf>
    <xf numFmtId="3" fontId="7" fillId="3" borderId="1" xfId="13" applyNumberFormat="1" applyFont="1" applyFill="1" applyBorder="1" applyAlignment="1">
      <alignment horizontal="right" vertical="center"/>
    </xf>
    <xf numFmtId="3" fontId="6" fillId="2" borderId="1" xfId="13" applyNumberFormat="1" applyFill="1" applyBorder="1" applyAlignment="1">
      <alignment horizontal="right" vertical="center"/>
    </xf>
    <xf numFmtId="3" fontId="6" fillId="3" borderId="4" xfId="13" applyNumberFormat="1" applyFill="1" applyBorder="1" applyAlignment="1">
      <alignment horizontal="right" vertical="center"/>
    </xf>
    <xf numFmtId="3" fontId="7" fillId="3" borderId="4" xfId="13" applyNumberFormat="1" applyFont="1" applyFill="1" applyBorder="1" applyAlignment="1">
      <alignment horizontal="right" vertical="center"/>
    </xf>
    <xf numFmtId="3" fontId="7" fillId="2" borderId="5" xfId="13" applyNumberFormat="1" applyFont="1" applyFill="1" applyBorder="1" applyAlignment="1">
      <alignment horizontal="right" vertical="center"/>
    </xf>
    <xf numFmtId="3" fontId="6" fillId="4" borderId="37" xfId="13" applyNumberFormat="1" applyFill="1" applyBorder="1" applyAlignment="1">
      <alignment horizontal="right" vertical="center"/>
    </xf>
    <xf numFmtId="3" fontId="7" fillId="4" borderId="37" xfId="13" applyNumberFormat="1" applyFont="1" applyFill="1" applyBorder="1" applyAlignment="1">
      <alignment horizontal="right" vertical="center"/>
    </xf>
    <xf numFmtId="3" fontId="7" fillId="3" borderId="5" xfId="13" applyNumberFormat="1" applyFont="1" applyFill="1" applyBorder="1" applyAlignment="1">
      <alignment horizontal="right" vertical="center"/>
    </xf>
    <xf numFmtId="3" fontId="6" fillId="3" borderId="7" xfId="13" applyNumberFormat="1" applyFill="1" applyBorder="1" applyAlignment="1">
      <alignment horizontal="right" vertical="center"/>
    </xf>
    <xf numFmtId="3" fontId="7" fillId="3" borderId="7" xfId="13" applyNumberFormat="1" applyFont="1" applyFill="1" applyBorder="1" applyAlignment="1">
      <alignment horizontal="right" vertical="center"/>
    </xf>
    <xf numFmtId="3" fontId="7" fillId="3" borderId="3" xfId="13" applyNumberFormat="1" applyFont="1" applyFill="1" applyBorder="1" applyAlignment="1">
      <alignment horizontal="right" vertical="center"/>
    </xf>
    <xf numFmtId="3" fontId="91" fillId="4" borderId="46" xfId="13" applyNumberFormat="1" applyFont="1" applyFill="1" applyBorder="1" applyAlignment="1">
      <alignment horizontal="right" vertical="center"/>
    </xf>
    <xf numFmtId="3" fontId="6" fillId="2" borderId="2" xfId="13" applyNumberFormat="1" applyFill="1" applyBorder="1" applyAlignment="1">
      <alignment horizontal="center" vertical="center"/>
    </xf>
    <xf numFmtId="3" fontId="6" fillId="0" borderId="46" xfId="1" applyNumberFormat="1" applyFont="1" applyBorder="1" applyAlignment="1">
      <alignment horizontal="right" vertical="center"/>
    </xf>
    <xf numFmtId="3" fontId="6" fillId="3" borderId="47" xfId="1" applyNumberFormat="1" applyFont="1" applyFill="1" applyBorder="1" applyAlignment="1">
      <alignment horizontal="right" vertical="center"/>
    </xf>
    <xf numFmtId="3" fontId="6" fillId="0" borderId="48" xfId="1" applyNumberFormat="1" applyFont="1" applyBorder="1" applyAlignment="1">
      <alignment horizontal="right" vertical="center"/>
    </xf>
    <xf numFmtId="3" fontId="7" fillId="3" borderId="45" xfId="1" applyNumberFormat="1" applyFont="1" applyFill="1" applyBorder="1" applyAlignment="1">
      <alignment horizontal="right" vertical="center"/>
    </xf>
    <xf numFmtId="2" fontId="6" fillId="4" borderId="44" xfId="0" applyNumberFormat="1" applyFont="1" applyFill="1" applyBorder="1" applyAlignment="1">
      <alignment vertical="center" wrapText="1"/>
    </xf>
    <xf numFmtId="3" fontId="7" fillId="4" borderId="39" xfId="0" applyNumberFormat="1" applyFont="1" applyFill="1" applyBorder="1" applyAlignment="1">
      <alignment vertical="center" wrapText="1"/>
    </xf>
    <xf numFmtId="3" fontId="6" fillId="4" borderId="40" xfId="0" applyNumberFormat="1" applyFont="1" applyFill="1" applyBorder="1" applyAlignment="1">
      <alignment vertical="center" wrapText="1"/>
    </xf>
    <xf numFmtId="3" fontId="7" fillId="4" borderId="40" xfId="0" applyNumberFormat="1" applyFont="1" applyFill="1" applyBorder="1" applyAlignment="1">
      <alignment vertical="center" wrapText="1"/>
    </xf>
    <xf numFmtId="0" fontId="77" fillId="4" borderId="40" xfId="0" applyFont="1" applyFill="1" applyBorder="1" applyAlignment="1">
      <alignment vertical="center" wrapText="1"/>
    </xf>
    <xf numFmtId="0" fontId="29" fillId="4" borderId="40" xfId="0" applyFont="1" applyFill="1" applyBorder="1" applyAlignment="1">
      <alignment horizontal="center" vertical="center" wrapText="1"/>
    </xf>
    <xf numFmtId="3" fontId="6" fillId="4" borderId="39" xfId="0" applyNumberFormat="1" applyFont="1" applyFill="1" applyBorder="1" applyAlignment="1">
      <alignment vertical="center" wrapText="1"/>
    </xf>
    <xf numFmtId="0" fontId="77" fillId="4" borderId="39" xfId="0" applyFont="1" applyFill="1" applyBorder="1" applyAlignment="1">
      <alignment vertical="center" wrapText="1"/>
    </xf>
    <xf numFmtId="0" fontId="29" fillId="4" borderId="39" xfId="0" applyFont="1" applyFill="1" applyBorder="1" applyAlignment="1">
      <alignment horizontal="center" vertical="center" wrapText="1"/>
    </xf>
    <xf numFmtId="0" fontId="31" fillId="3" borderId="63" xfId="0" applyFont="1" applyFill="1" applyBorder="1" applyAlignment="1">
      <alignment horizontal="center" vertical="center" wrapText="1"/>
    </xf>
    <xf numFmtId="3" fontId="7" fillId="3" borderId="39" xfId="0" applyNumberFormat="1" applyFont="1" applyFill="1" applyBorder="1" applyAlignment="1">
      <alignment vertical="center" wrapText="1"/>
    </xf>
    <xf numFmtId="3" fontId="7" fillId="4" borderId="43" xfId="0" applyNumberFormat="1" applyFont="1" applyFill="1" applyBorder="1" applyAlignment="1">
      <alignment vertical="center" wrapText="1"/>
    </xf>
    <xf numFmtId="3" fontId="7" fillId="3" borderId="38" xfId="0" applyNumberFormat="1" applyFont="1" applyFill="1" applyBorder="1" applyAlignment="1">
      <alignment vertical="center" wrapText="1"/>
    </xf>
    <xf numFmtId="3" fontId="7" fillId="3" borderId="39" xfId="0" applyNumberFormat="1" applyFont="1" applyFill="1" applyBorder="1" applyAlignment="1">
      <alignment horizontal="left" vertical="center" wrapText="1"/>
    </xf>
    <xf numFmtId="3" fontId="6" fillId="4" borderId="43" xfId="28" applyNumberFormat="1" applyFont="1" applyFill="1" applyBorder="1" applyAlignment="1">
      <alignment horizontal="right" vertical="center"/>
    </xf>
    <xf numFmtId="3" fontId="6" fillId="3" borderId="38" xfId="28" applyNumberFormat="1" applyFont="1" applyFill="1" applyBorder="1" applyAlignment="1">
      <alignment horizontal="right" vertical="center"/>
    </xf>
    <xf numFmtId="3" fontId="6" fillId="4" borderId="38" xfId="28" applyNumberFormat="1" applyFont="1" applyFill="1" applyBorder="1" applyAlignment="1">
      <alignment horizontal="right" vertical="center"/>
    </xf>
    <xf numFmtId="3" fontId="6" fillId="4" borderId="40" xfId="28" applyNumberFormat="1" applyFont="1" applyFill="1" applyBorder="1" applyAlignment="1">
      <alignment horizontal="right" vertical="center"/>
    </xf>
    <xf numFmtId="3" fontId="6" fillId="4" borderId="39" xfId="28" applyNumberFormat="1" applyFont="1" applyFill="1" applyBorder="1" applyAlignment="1">
      <alignment horizontal="right" vertical="center"/>
    </xf>
    <xf numFmtId="0" fontId="77" fillId="4" borderId="76" xfId="0" applyFont="1" applyFill="1" applyBorder="1" applyAlignment="1">
      <alignment vertical="center" wrapText="1"/>
    </xf>
    <xf numFmtId="0" fontId="29" fillId="4" borderId="76" xfId="0" applyFont="1" applyFill="1" applyBorder="1" applyAlignment="1">
      <alignment horizontal="center" vertical="center" wrapText="1"/>
    </xf>
    <xf numFmtId="3" fontId="6" fillId="3" borderId="43" xfId="28" applyNumberFormat="1" applyFont="1" applyFill="1" applyBorder="1" applyAlignment="1">
      <alignment horizontal="right" vertical="center"/>
    </xf>
    <xf numFmtId="3" fontId="6" fillId="4" borderId="76" xfId="28" applyNumberFormat="1" applyFont="1" applyFill="1" applyBorder="1" applyAlignment="1">
      <alignment horizontal="right" vertical="center"/>
    </xf>
    <xf numFmtId="3" fontId="7" fillId="3" borderId="39" xfId="28" applyNumberFormat="1" applyFont="1" applyFill="1" applyBorder="1" applyAlignment="1">
      <alignment horizontal="right" vertical="center"/>
    </xf>
    <xf numFmtId="2" fontId="6" fillId="4" borderId="38" xfId="28" applyNumberFormat="1" applyFont="1" applyFill="1" applyBorder="1" applyAlignment="1">
      <alignment horizontal="right" vertical="center"/>
    </xf>
    <xf numFmtId="2" fontId="6" fillId="3" borderId="43" xfId="28" applyNumberFormat="1" applyFont="1" applyFill="1" applyBorder="1" applyAlignment="1">
      <alignment horizontal="right" vertical="center"/>
    </xf>
    <xf numFmtId="2" fontId="6" fillId="4" borderId="43" xfId="28" applyNumberFormat="1" applyFont="1" applyFill="1" applyBorder="1" applyAlignment="1">
      <alignment horizontal="right" vertical="center"/>
    </xf>
    <xf numFmtId="2" fontId="6" fillId="4" borderId="76" xfId="28" applyNumberFormat="1" applyFont="1" applyFill="1" applyBorder="1" applyAlignment="1">
      <alignment horizontal="right" vertical="center"/>
    </xf>
    <xf numFmtId="2" fontId="7" fillId="3" borderId="39" xfId="28" applyNumberFormat="1" applyFont="1" applyFill="1" applyBorder="1" applyAlignment="1">
      <alignment horizontal="right" vertical="center"/>
    </xf>
    <xf numFmtId="3" fontId="6" fillId="4" borderId="43" xfId="0" applyNumberFormat="1" applyFont="1" applyFill="1" applyBorder="1" applyAlignment="1">
      <alignment vertical="center" wrapText="1"/>
    </xf>
    <xf numFmtId="3" fontId="65" fillId="4" borderId="70" xfId="0" applyNumberFormat="1" applyFont="1" applyFill="1" applyBorder="1" applyAlignment="1">
      <alignment vertical="center" wrapText="1"/>
    </xf>
    <xf numFmtId="3" fontId="65" fillId="4" borderId="40" xfId="0" applyNumberFormat="1" applyFont="1" applyFill="1" applyBorder="1" applyAlignment="1">
      <alignment vertical="center" wrapText="1"/>
    </xf>
    <xf numFmtId="3" fontId="6" fillId="3" borderId="76" xfId="0" applyNumberFormat="1" applyFont="1" applyFill="1" applyBorder="1" applyAlignment="1">
      <alignment vertical="center" wrapText="1"/>
    </xf>
    <xf numFmtId="3" fontId="7" fillId="3" borderId="76" xfId="0" applyNumberFormat="1" applyFont="1" applyFill="1" applyBorder="1" applyAlignment="1">
      <alignment vertical="center" wrapText="1"/>
    </xf>
    <xf numFmtId="3" fontId="31" fillId="4" borderId="8" xfId="7" applyNumberFormat="1" applyFont="1" applyFill="1" applyBorder="1" applyAlignment="1">
      <alignment vertical="center" wrapText="1"/>
    </xf>
    <xf numFmtId="0" fontId="29" fillId="0" borderId="43" xfId="7" applyFont="1" applyBorder="1" applyAlignment="1">
      <alignment vertical="center" wrapText="1"/>
    </xf>
    <xf numFmtId="0" fontId="29" fillId="0" borderId="43" xfId="1" applyNumberFormat="1" applyFont="1" applyBorder="1" applyAlignment="1">
      <alignment vertical="center" wrapText="1"/>
    </xf>
    <xf numFmtId="0" fontId="29" fillId="0" borderId="40" xfId="7" applyFont="1" applyBorder="1" applyAlignment="1">
      <alignment vertical="center" wrapText="1"/>
    </xf>
    <xf numFmtId="0" fontId="29" fillId="0" borderId="40" xfId="1" applyNumberFormat="1" applyFont="1" applyBorder="1" applyAlignment="1">
      <alignment vertical="center" wrapText="1"/>
    </xf>
    <xf numFmtId="3" fontId="29" fillId="0" borderId="43" xfId="1" applyNumberFormat="1" applyFont="1" applyBorder="1" applyAlignment="1">
      <alignment vertical="center" wrapText="1"/>
    </xf>
    <xf numFmtId="3" fontId="69" fillId="3" borderId="40" xfId="1" applyNumberFormat="1" applyFont="1" applyFill="1" applyBorder="1" applyAlignment="1">
      <alignment vertical="center" wrapText="1"/>
    </xf>
    <xf numFmtId="3" fontId="29" fillId="0" borderId="40" xfId="1" applyNumberFormat="1" applyFont="1" applyBorder="1" applyAlignment="1">
      <alignment vertical="center" wrapText="1"/>
    </xf>
    <xf numFmtId="3" fontId="69" fillId="3" borderId="41" xfId="1" applyNumberFormat="1" applyFont="1" applyFill="1" applyBorder="1" applyAlignment="1">
      <alignment vertical="center" wrapText="1"/>
    </xf>
    <xf numFmtId="3" fontId="65" fillId="4" borderId="64" xfId="0" applyNumberFormat="1" applyFont="1" applyFill="1" applyBorder="1" applyAlignment="1">
      <alignment vertical="center" wrapText="1"/>
    </xf>
    <xf numFmtId="3" fontId="6" fillId="3" borderId="6" xfId="0" applyNumberFormat="1" applyFont="1" applyFill="1" applyBorder="1" applyAlignment="1">
      <alignment horizontal="right" vertical="center"/>
    </xf>
    <xf numFmtId="3" fontId="6" fillId="3" borderId="6" xfId="0" applyNumberFormat="1" applyFont="1" applyFill="1" applyBorder="1" applyAlignment="1">
      <alignment vertical="center"/>
    </xf>
    <xf numFmtId="3" fontId="6" fillId="4" borderId="6" xfId="0" applyNumberFormat="1" applyFont="1" applyFill="1" applyBorder="1" applyAlignment="1">
      <alignment horizontal="right" vertical="center"/>
    </xf>
    <xf numFmtId="3" fontId="6" fillId="4" borderId="6" xfId="0" applyNumberFormat="1" applyFont="1" applyFill="1" applyBorder="1" applyAlignment="1">
      <alignment vertical="center"/>
    </xf>
    <xf numFmtId="3" fontId="57" fillId="4" borderId="6" xfId="0" applyNumberFormat="1" applyFont="1" applyFill="1" applyBorder="1" applyAlignment="1">
      <alignment vertical="center"/>
    </xf>
    <xf numFmtId="3" fontId="6" fillId="3" borderId="113" xfId="0" applyNumberFormat="1" applyFont="1" applyFill="1" applyBorder="1" applyAlignment="1">
      <alignment horizontal="right" vertical="center"/>
    </xf>
    <xf numFmtId="3" fontId="6" fillId="3" borderId="113" xfId="0" applyNumberFormat="1" applyFont="1" applyFill="1" applyBorder="1" applyAlignment="1">
      <alignment vertical="center"/>
    </xf>
    <xf numFmtId="3" fontId="0" fillId="0" borderId="0" xfId="0" applyNumberFormat="1"/>
    <xf numFmtId="3" fontId="31" fillId="0" borderId="42" xfId="1" applyNumberFormat="1" applyFont="1" applyBorder="1" applyAlignment="1">
      <alignment vertical="center" wrapText="1"/>
    </xf>
    <xf numFmtId="0" fontId="31" fillId="0" borderId="42" xfId="7" applyFont="1" applyBorder="1" applyAlignment="1">
      <alignment vertical="center" wrapText="1"/>
    </xf>
    <xf numFmtId="2" fontId="31" fillId="0" borderId="42" xfId="7" applyNumberFormat="1" applyFont="1" applyBorder="1" applyAlignment="1">
      <alignment vertical="center" wrapText="1"/>
    </xf>
    <xf numFmtId="3" fontId="7" fillId="4" borderId="48" xfId="13" applyNumberFormat="1" applyFont="1" applyFill="1" applyBorder="1" applyAlignment="1">
      <alignment horizontal="right" vertical="center"/>
    </xf>
    <xf numFmtId="3" fontId="7" fillId="3" borderId="116" xfId="13" applyNumberFormat="1" applyFont="1" applyFill="1" applyBorder="1" applyAlignment="1">
      <alignment horizontal="right" vertical="center"/>
    </xf>
    <xf numFmtId="3" fontId="7" fillId="3" borderId="45" xfId="13" applyNumberFormat="1" applyFont="1" applyFill="1" applyBorder="1" applyAlignment="1">
      <alignment horizontal="right" vertical="center"/>
    </xf>
    <xf numFmtId="3" fontId="7" fillId="3" borderId="117" xfId="13" applyNumberFormat="1" applyFont="1" applyFill="1" applyBorder="1" applyAlignment="1">
      <alignment horizontal="right" vertical="center"/>
    </xf>
    <xf numFmtId="3" fontId="7" fillId="2" borderId="1" xfId="13" applyNumberFormat="1" applyFont="1" applyFill="1" applyBorder="1" applyAlignment="1">
      <alignment horizontal="right" vertical="center"/>
    </xf>
    <xf numFmtId="3" fontId="9" fillId="0" borderId="0" xfId="7" applyNumberFormat="1" applyFont="1" applyAlignment="1">
      <alignment vertical="center" wrapText="1"/>
    </xf>
    <xf numFmtId="3" fontId="31" fillId="4" borderId="42" xfId="0" applyNumberFormat="1" applyFont="1" applyFill="1" applyBorder="1" applyAlignment="1">
      <alignment vertical="center" wrapText="1"/>
    </xf>
    <xf numFmtId="0" fontId="8" fillId="4" borderId="24" xfId="73" applyFont="1" applyFill="1" applyBorder="1" applyAlignment="1">
      <alignment vertical="center" wrapText="1"/>
    </xf>
    <xf numFmtId="3" fontId="7" fillId="4" borderId="25" xfId="73" applyNumberFormat="1" applyFont="1" applyFill="1" applyBorder="1" applyAlignment="1">
      <alignment vertical="center" wrapText="1"/>
    </xf>
    <xf numFmtId="0" fontId="7" fillId="3" borderId="24" xfId="73" applyFont="1" applyFill="1" applyBorder="1" applyAlignment="1">
      <alignment horizontal="right" vertical="center" wrapText="1" indent="1"/>
    </xf>
    <xf numFmtId="3" fontId="6" fillId="3" borderId="25" xfId="73" applyNumberFormat="1" applyFont="1" applyFill="1" applyBorder="1" applyAlignment="1">
      <alignment vertical="center" wrapText="1"/>
    </xf>
    <xf numFmtId="3" fontId="7" fillId="3" borderId="25" xfId="73" applyNumberFormat="1" applyFont="1" applyFill="1" applyBorder="1" applyAlignment="1">
      <alignment vertical="center" wrapText="1"/>
    </xf>
    <xf numFmtId="0" fontId="7" fillId="2" borderId="24" xfId="73" applyFont="1" applyFill="1" applyBorder="1" applyAlignment="1">
      <alignment horizontal="right" vertical="center" wrapText="1" indent="1"/>
    </xf>
    <xf numFmtId="3" fontId="6" fillId="2" borderId="25" xfId="73" applyNumberFormat="1" applyFont="1" applyFill="1" applyBorder="1" applyAlignment="1">
      <alignment vertical="center" wrapText="1"/>
    </xf>
    <xf numFmtId="3" fontId="7" fillId="2" borderId="25" xfId="73" applyNumberFormat="1" applyFont="1" applyFill="1" applyBorder="1" applyAlignment="1">
      <alignment vertical="center" wrapText="1"/>
    </xf>
    <xf numFmtId="0" fontId="7" fillId="3" borderId="22" xfId="73" applyFont="1" applyFill="1" applyBorder="1" applyAlignment="1">
      <alignment horizontal="right" vertical="center" wrapText="1" indent="1"/>
    </xf>
    <xf numFmtId="3" fontId="6" fillId="3" borderId="23" xfId="73" applyNumberFormat="1" applyFont="1" applyFill="1" applyBorder="1" applyAlignment="1">
      <alignment vertical="center" wrapText="1"/>
    </xf>
    <xf numFmtId="3" fontId="7" fillId="3" borderId="23" xfId="73" applyNumberFormat="1" applyFont="1" applyFill="1" applyBorder="1" applyAlignment="1">
      <alignment vertical="center" wrapText="1"/>
    </xf>
    <xf numFmtId="0" fontId="26" fillId="3" borderId="114" xfId="0" applyFont="1" applyFill="1" applyBorder="1" applyAlignment="1">
      <alignment horizontal="center" vertical="center" wrapText="1" readingOrder="1"/>
    </xf>
    <xf numFmtId="0" fontId="4" fillId="3" borderId="19" xfId="73" applyFont="1" applyFill="1" applyBorder="1" applyAlignment="1">
      <alignment vertical="center" wrapText="1"/>
    </xf>
    <xf numFmtId="3" fontId="7" fillId="3" borderId="115" xfId="73" applyNumberFormat="1" applyFont="1" applyFill="1" applyBorder="1" applyAlignment="1">
      <alignment vertical="center" wrapText="1"/>
    </xf>
    <xf numFmtId="0" fontId="4" fillId="3" borderId="34" xfId="0" applyFont="1" applyFill="1" applyBorder="1" applyAlignment="1">
      <alignment horizontal="center" vertical="center" wrapText="1" readingOrder="1"/>
    </xf>
    <xf numFmtId="3" fontId="7" fillId="3" borderId="89" xfId="0" applyNumberFormat="1" applyFont="1" applyFill="1" applyBorder="1" applyAlignment="1">
      <alignment vertical="center" wrapText="1" readingOrder="1"/>
    </xf>
    <xf numFmtId="0" fontId="7" fillId="2" borderId="24" xfId="73" applyFont="1" applyFill="1" applyBorder="1" applyAlignment="1">
      <alignment vertical="center" wrapText="1"/>
    </xf>
    <xf numFmtId="0" fontId="7" fillId="3" borderId="24" xfId="73" applyFont="1" applyFill="1" applyBorder="1" applyAlignment="1">
      <alignment vertical="center" wrapText="1"/>
    </xf>
    <xf numFmtId="0" fontId="4" fillId="3" borderId="24" xfId="73" applyFont="1" applyFill="1" applyBorder="1" applyAlignment="1">
      <alignment vertical="center" wrapText="1"/>
    </xf>
    <xf numFmtId="3" fontId="6" fillId="3" borderId="113" xfId="0" applyNumberFormat="1" applyFont="1" applyFill="1" applyBorder="1" applyAlignment="1">
      <alignment horizontal="right" vertical="center" readingOrder="1"/>
    </xf>
    <xf numFmtId="0" fontId="4" fillId="4" borderId="24" xfId="73" applyFont="1" applyFill="1" applyBorder="1" applyAlignment="1">
      <alignment vertical="center" wrapText="1"/>
    </xf>
    <xf numFmtId="0" fontId="4" fillId="4" borderId="20" xfId="73" applyFont="1" applyFill="1" applyBorder="1" applyAlignment="1">
      <alignment vertical="center" wrapText="1"/>
    </xf>
    <xf numFmtId="0" fontId="26" fillId="3" borderId="113" xfId="7" applyFont="1" applyFill="1" applyBorder="1" applyAlignment="1">
      <alignment horizontal="center" vertical="center" wrapText="1"/>
    </xf>
    <xf numFmtId="0" fontId="7" fillId="3" borderId="113" xfId="7" applyFont="1" applyFill="1" applyBorder="1" applyAlignment="1">
      <alignment horizontal="center" vertical="center" wrapText="1"/>
    </xf>
    <xf numFmtId="0" fontId="26" fillId="3" borderId="87" xfId="5" applyFont="1" applyFill="1" applyBorder="1" applyAlignment="1">
      <alignment horizontal="left" vertical="center" wrapText="1" indent="1" readingOrder="1"/>
    </xf>
    <xf numFmtId="0" fontId="26" fillId="3" borderId="86" xfId="5" applyFont="1" applyFill="1" applyBorder="1" applyAlignment="1">
      <alignment horizontal="center" vertical="center" wrapText="1" readingOrder="1"/>
    </xf>
    <xf numFmtId="3" fontId="6" fillId="3" borderId="113" xfId="5" applyNumberFormat="1" applyFill="1" applyBorder="1" applyAlignment="1">
      <alignment horizontal="right" vertical="center"/>
    </xf>
    <xf numFmtId="165" fontId="6" fillId="3" borderId="113" xfId="32" applyFont="1" applyFill="1" applyBorder="1" applyAlignment="1">
      <alignment horizontal="right" vertical="center"/>
    </xf>
    <xf numFmtId="0" fontId="26" fillId="3" borderId="88" xfId="5" applyFont="1" applyFill="1" applyBorder="1" applyAlignment="1">
      <alignment horizontal="left" vertical="center" wrapText="1" indent="1" readingOrder="1"/>
    </xf>
    <xf numFmtId="0" fontId="26" fillId="3" borderId="114" xfId="5" applyFont="1" applyFill="1" applyBorder="1" applyAlignment="1">
      <alignment horizontal="center" vertical="center" wrapText="1" readingOrder="1"/>
    </xf>
    <xf numFmtId="1" fontId="4" fillId="3" borderId="33" xfId="73" applyNumberFormat="1" applyFont="1" applyFill="1" applyBorder="1" applyAlignment="1">
      <alignment horizontal="center" vertical="center" wrapText="1" readingOrder="1"/>
    </xf>
    <xf numFmtId="4" fontId="7" fillId="3" borderId="5" xfId="5" applyNumberFormat="1" applyFont="1" applyFill="1" applyBorder="1" applyAlignment="1">
      <alignment horizontal="right" vertical="center"/>
    </xf>
    <xf numFmtId="168" fontId="6" fillId="4" borderId="37" xfId="74" applyNumberFormat="1" applyFont="1" applyFill="1" applyBorder="1" applyAlignment="1">
      <alignment horizontal="right" vertical="center"/>
    </xf>
    <xf numFmtId="168" fontId="6" fillId="4" borderId="37" xfId="75" applyNumberFormat="1" applyFont="1" applyFill="1" applyBorder="1" applyAlignment="1">
      <alignment horizontal="right" vertical="center"/>
    </xf>
    <xf numFmtId="168" fontId="6" fillId="3" borderId="37" xfId="74" applyNumberFormat="1" applyFont="1" applyFill="1" applyBorder="1" applyAlignment="1">
      <alignment horizontal="right" vertical="center"/>
    </xf>
    <xf numFmtId="168" fontId="6" fillId="3" borderId="37" xfId="75" applyNumberFormat="1" applyFont="1" applyFill="1" applyBorder="1" applyAlignment="1">
      <alignment horizontal="right" vertical="center"/>
    </xf>
    <xf numFmtId="0" fontId="26" fillId="3" borderId="90" xfId="0" applyFont="1" applyFill="1" applyBorder="1" applyAlignment="1">
      <alignment horizontal="left" vertical="center" wrapText="1" indent="1" readingOrder="1"/>
    </xf>
    <xf numFmtId="0" fontId="29" fillId="3" borderId="37" xfId="69" applyFont="1" applyFill="1" applyBorder="1" applyAlignment="1">
      <alignment vertical="center"/>
    </xf>
    <xf numFmtId="0" fontId="29" fillId="4" borderId="37" xfId="69" applyFont="1" applyFill="1" applyBorder="1" applyAlignment="1">
      <alignment vertical="center"/>
    </xf>
    <xf numFmtId="3" fontId="7" fillId="2" borderId="12" xfId="1" applyNumberFormat="1" applyFont="1" applyFill="1" applyBorder="1" applyAlignment="1">
      <alignment horizontal="right" vertical="center" indent="1"/>
    </xf>
    <xf numFmtId="1" fontId="6" fillId="4" borderId="37" xfId="75" applyNumberFormat="1" applyFont="1" applyFill="1" applyBorder="1" applyAlignment="1">
      <alignment vertical="center" wrapText="1"/>
    </xf>
    <xf numFmtId="1" fontId="7" fillId="4" borderId="37" xfId="75" applyNumberFormat="1" applyFont="1" applyFill="1" applyBorder="1" applyAlignment="1">
      <alignment vertical="center" wrapText="1"/>
    </xf>
    <xf numFmtId="1" fontId="6" fillId="3" borderId="37" xfId="75" applyNumberFormat="1" applyFont="1" applyFill="1" applyBorder="1" applyAlignment="1">
      <alignment vertical="center" wrapText="1"/>
    </xf>
    <xf numFmtId="1" fontId="6" fillId="4" borderId="37" xfId="69" applyNumberFormat="1" applyFont="1" applyFill="1" applyBorder="1" applyAlignment="1">
      <alignment vertical="center" wrapText="1"/>
    </xf>
    <xf numFmtId="1" fontId="6" fillId="3" borderId="37" xfId="69" applyNumberFormat="1" applyFont="1" applyFill="1" applyBorder="1" applyAlignment="1">
      <alignment vertical="center" wrapText="1"/>
    </xf>
    <xf numFmtId="0" fontId="71" fillId="3" borderId="90" xfId="0" applyFont="1" applyFill="1" applyBorder="1" applyAlignment="1">
      <alignment horizontal="left" vertical="center" wrapText="1" indent="1" readingOrder="1"/>
    </xf>
    <xf numFmtId="1" fontId="7" fillId="3" borderId="45" xfId="75" applyNumberFormat="1" applyFont="1" applyFill="1" applyBorder="1" applyAlignment="1">
      <alignment vertical="center"/>
    </xf>
    <xf numFmtId="1" fontId="7" fillId="3" borderId="45" xfId="69" applyNumberFormat="1" applyFont="1" applyFill="1" applyBorder="1" applyAlignment="1">
      <alignment vertical="center"/>
    </xf>
    <xf numFmtId="1" fontId="7" fillId="3" borderId="45" xfId="1" applyNumberFormat="1" applyFont="1" applyFill="1" applyBorder="1" applyAlignment="1">
      <alignment vertical="center" wrapText="1" readingOrder="1"/>
    </xf>
    <xf numFmtId="0" fontId="6" fillId="4" borderId="38" xfId="0" applyFont="1" applyFill="1" applyBorder="1" applyAlignment="1">
      <alignment horizontal="right" vertical="center" wrapText="1" indent="1"/>
    </xf>
    <xf numFmtId="0" fontId="7" fillId="4" borderId="38" xfId="76" applyFont="1" applyFill="1" applyBorder="1" applyAlignment="1">
      <alignment horizontal="right" vertical="center" wrapText="1" indent="1"/>
    </xf>
    <xf numFmtId="0" fontId="6" fillId="3" borderId="40" xfId="0" applyFont="1" applyFill="1" applyBorder="1" applyAlignment="1">
      <alignment horizontal="right" vertical="center" wrapText="1" indent="1"/>
    </xf>
    <xf numFmtId="0" fontId="7" fillId="3" borderId="38" xfId="0" applyFont="1" applyFill="1" applyBorder="1" applyAlignment="1">
      <alignment horizontal="right" vertical="center" wrapText="1" indent="1"/>
    </xf>
    <xf numFmtId="0" fontId="7" fillId="3" borderId="38" xfId="76" applyFont="1" applyFill="1" applyBorder="1" applyAlignment="1">
      <alignment horizontal="right" vertical="center" wrapText="1" indent="1"/>
    </xf>
    <xf numFmtId="0" fontId="6" fillId="4" borderId="41" xfId="0" applyFont="1" applyFill="1" applyBorder="1" applyAlignment="1">
      <alignment horizontal="right" vertical="center" wrapText="1" indent="1"/>
    </xf>
    <xf numFmtId="0" fontId="7" fillId="4" borderId="44" xfId="0" applyFont="1" applyFill="1" applyBorder="1" applyAlignment="1">
      <alignment horizontal="right" vertical="center" wrapText="1" indent="1"/>
    </xf>
    <xf numFmtId="0" fontId="7" fillId="4" borderId="44" xfId="76" applyFont="1" applyFill="1" applyBorder="1" applyAlignment="1">
      <alignment horizontal="right" vertical="center" wrapText="1" indent="1"/>
    </xf>
    <xf numFmtId="0" fontId="7" fillId="3" borderId="42" xfId="0" applyFont="1" applyFill="1" applyBorder="1" applyAlignment="1">
      <alignment horizontal="right" vertical="center" wrapText="1" indent="1"/>
    </xf>
    <xf numFmtId="0" fontId="7" fillId="3" borderId="42" xfId="76" applyFont="1" applyFill="1" applyBorder="1" applyAlignment="1">
      <alignment horizontal="right" vertical="center" wrapText="1" indent="1"/>
    </xf>
    <xf numFmtId="166" fontId="7" fillId="4" borderId="46" xfId="77" applyNumberFormat="1" applyFont="1" applyFill="1" applyBorder="1" applyAlignment="1">
      <alignment horizontal="center" vertical="center"/>
    </xf>
    <xf numFmtId="166" fontId="6" fillId="4" borderId="46" xfId="77" applyNumberFormat="1" applyFont="1" applyFill="1" applyBorder="1" applyAlignment="1">
      <alignment horizontal="center" vertical="center"/>
    </xf>
    <xf numFmtId="166" fontId="7" fillId="3" borderId="46" xfId="77" applyNumberFormat="1" applyFont="1" applyFill="1" applyBorder="1" applyAlignment="1">
      <alignment horizontal="center" vertical="center"/>
    </xf>
    <xf numFmtId="166" fontId="6" fillId="3" borderId="46" xfId="77" applyNumberFormat="1" applyFont="1" applyFill="1" applyBorder="1" applyAlignment="1">
      <alignment horizontal="center" vertical="center"/>
    </xf>
    <xf numFmtId="166" fontId="7" fillId="4" borderId="48" xfId="77" applyNumberFormat="1" applyFont="1" applyFill="1" applyBorder="1" applyAlignment="1">
      <alignment horizontal="center" vertical="center"/>
    </xf>
    <xf numFmtId="166" fontId="6" fillId="4" borderId="48" xfId="77" applyNumberFormat="1" applyFont="1" applyFill="1" applyBorder="1" applyAlignment="1">
      <alignment horizontal="center" vertical="center"/>
    </xf>
    <xf numFmtId="166" fontId="7" fillId="3" borderId="45" xfId="77" applyNumberFormat="1" applyFont="1" applyFill="1" applyBorder="1" applyAlignment="1">
      <alignment horizontal="center" vertical="center" wrapText="1"/>
    </xf>
    <xf numFmtId="2" fontId="6" fillId="4" borderId="38" xfId="0" applyNumberFormat="1" applyFont="1" applyFill="1" applyBorder="1" applyAlignment="1">
      <alignment horizontal="right" vertical="center" wrapText="1" indent="1"/>
    </xf>
    <xf numFmtId="2" fontId="6" fillId="3" borderId="40" xfId="0" applyNumberFormat="1" applyFont="1" applyFill="1" applyBorder="1" applyAlignment="1">
      <alignment horizontal="right" vertical="center" wrapText="1" indent="1"/>
    </xf>
    <xf numFmtId="2" fontId="6" fillId="4" borderId="41" xfId="0" applyNumberFormat="1" applyFont="1" applyFill="1" applyBorder="1" applyAlignment="1">
      <alignment horizontal="right" vertical="center" wrapText="1" indent="1"/>
    </xf>
    <xf numFmtId="2" fontId="7" fillId="3" borderId="42" xfId="0" applyNumberFormat="1" applyFont="1" applyFill="1" applyBorder="1" applyAlignment="1">
      <alignment horizontal="right" vertical="center" wrapText="1" indent="1"/>
    </xf>
    <xf numFmtId="0" fontId="26" fillId="3" borderId="113" xfId="7" applyFont="1" applyFill="1" applyBorder="1" applyAlignment="1">
      <alignment horizontal="center" vertical="top" wrapText="1"/>
    </xf>
    <xf numFmtId="0" fontId="3" fillId="0" borderId="0" xfId="13" applyFont="1" applyAlignment="1">
      <alignment vertical="center"/>
    </xf>
    <xf numFmtId="49" fontId="12" fillId="3" borderId="113" xfId="13" applyNumberFormat="1" applyFont="1" applyFill="1" applyBorder="1" applyAlignment="1">
      <alignment horizontal="center" vertical="center"/>
    </xf>
    <xf numFmtId="49" fontId="12" fillId="3" borderId="113" xfId="13" applyNumberFormat="1" applyFont="1" applyFill="1" applyBorder="1" applyAlignment="1">
      <alignment horizontal="center" vertical="top"/>
    </xf>
    <xf numFmtId="49" fontId="26" fillId="3" borderId="113" xfId="13" applyNumberFormat="1" applyFont="1" applyFill="1" applyBorder="1" applyAlignment="1">
      <alignment horizontal="center" vertical="top"/>
    </xf>
    <xf numFmtId="0" fontId="7" fillId="3" borderId="113" xfId="0" applyFont="1" applyFill="1" applyBorder="1" applyAlignment="1">
      <alignment horizontal="left" vertical="center" wrapText="1" indent="2" readingOrder="1"/>
    </xf>
    <xf numFmtId="49" fontId="12" fillId="3" borderId="113" xfId="13" applyNumberFormat="1" applyFont="1" applyFill="1" applyBorder="1" applyAlignment="1">
      <alignment horizontal="center" vertical="top" wrapText="1"/>
    </xf>
    <xf numFmtId="0" fontId="12" fillId="3" borderId="90" xfId="0" applyFont="1" applyFill="1" applyBorder="1" applyAlignment="1">
      <alignment horizontal="left" vertical="center" indent="1" readingOrder="1"/>
    </xf>
    <xf numFmtId="0" fontId="12" fillId="3" borderId="90" xfId="0" applyFont="1" applyFill="1" applyBorder="1" applyAlignment="1">
      <alignment horizontal="left" vertical="center" wrapText="1" indent="1" readingOrder="1"/>
    </xf>
    <xf numFmtId="0" fontId="12" fillId="3" borderId="86" xfId="0" applyFont="1" applyFill="1" applyBorder="1" applyAlignment="1">
      <alignment horizontal="left" vertical="center" wrapText="1" indent="1" readingOrder="1"/>
    </xf>
    <xf numFmtId="0" fontId="12" fillId="3" borderId="90" xfId="0" applyFont="1" applyFill="1" applyBorder="1" applyAlignment="1">
      <alignment horizontal="left" vertical="center" wrapText="1" indent="2" readingOrder="1"/>
    </xf>
    <xf numFmtId="0" fontId="7" fillId="3" borderId="99" xfId="0" applyFont="1" applyFill="1" applyBorder="1" applyAlignment="1">
      <alignment horizontal="left" vertical="center" indent="1" readingOrder="1"/>
    </xf>
    <xf numFmtId="0" fontId="12" fillId="3" borderId="114" xfId="0" applyFont="1" applyFill="1" applyBorder="1" applyAlignment="1">
      <alignment horizontal="left" vertical="center" wrapText="1" indent="2" readingOrder="1"/>
    </xf>
    <xf numFmtId="0" fontId="7" fillId="3" borderId="100" xfId="0" applyFont="1" applyFill="1" applyBorder="1" applyAlignment="1">
      <alignment horizontal="left" vertical="center" wrapText="1" indent="2" readingOrder="1"/>
    </xf>
    <xf numFmtId="0" fontId="7" fillId="3" borderId="90" xfId="0" applyFont="1" applyFill="1" applyBorder="1" applyAlignment="1">
      <alignment horizontal="left" vertical="center" wrapText="1" indent="2" readingOrder="1"/>
    </xf>
    <xf numFmtId="0" fontId="3" fillId="0" borderId="0" xfId="28" applyAlignment="1">
      <alignment vertical="center"/>
    </xf>
    <xf numFmtId="49" fontId="7" fillId="3" borderId="44" xfId="28" applyNumberFormat="1" applyFont="1" applyFill="1" applyBorder="1" applyAlignment="1">
      <alignment horizontal="center" vertical="center" wrapText="1"/>
    </xf>
    <xf numFmtId="49" fontId="7" fillId="3" borderId="44" xfId="28" applyNumberFormat="1" applyFont="1" applyFill="1" applyBorder="1" applyAlignment="1">
      <alignment horizontal="center"/>
    </xf>
    <xf numFmtId="49" fontId="12" fillId="3" borderId="44" xfId="28" applyNumberFormat="1" applyFont="1" applyFill="1" applyBorder="1" applyAlignment="1">
      <alignment horizontal="center" vertical="top" wrapText="1"/>
    </xf>
    <xf numFmtId="49" fontId="12" fillId="3" borderId="44" xfId="28" applyNumberFormat="1" applyFont="1" applyFill="1" applyBorder="1" applyAlignment="1">
      <alignment horizontal="center" vertical="top"/>
    </xf>
    <xf numFmtId="0" fontId="6" fillId="0" borderId="0" xfId="28" applyFont="1" applyAlignment="1">
      <alignment vertical="center"/>
    </xf>
    <xf numFmtId="49" fontId="7" fillId="0" borderId="0" xfId="28" applyNumberFormat="1" applyFont="1" applyAlignment="1">
      <alignment horizontal="right"/>
    </xf>
    <xf numFmtId="49" fontId="4" fillId="0" borderId="0" xfId="28" applyNumberFormat="1" applyFont="1" applyAlignment="1">
      <alignment horizontal="left"/>
    </xf>
    <xf numFmtId="166" fontId="4" fillId="0" borderId="0" xfId="28" applyNumberFormat="1" applyFont="1" applyAlignment="1">
      <alignment horizontal="right" vertical="center"/>
    </xf>
    <xf numFmtId="49" fontId="7" fillId="0" borderId="8" xfId="28" applyNumberFormat="1" applyFont="1" applyBorder="1" applyAlignment="1">
      <alignment vertical="center"/>
    </xf>
    <xf numFmtId="49" fontId="7" fillId="3" borderId="44" xfId="28" applyNumberFormat="1" applyFont="1" applyFill="1" applyBorder="1" applyAlignment="1">
      <alignment horizontal="center" wrapText="1"/>
    </xf>
    <xf numFmtId="49" fontId="7" fillId="3" borderId="44" xfId="28" applyNumberFormat="1" applyFont="1" applyFill="1" applyBorder="1" applyAlignment="1">
      <alignment horizontal="center" vertical="center" wrapText="1" readingOrder="1"/>
    </xf>
    <xf numFmtId="49" fontId="7" fillId="3" borderId="44" xfId="28" applyNumberFormat="1" applyFont="1" applyFill="1" applyBorder="1" applyAlignment="1">
      <alignment horizontal="center" wrapText="1" readingOrder="1"/>
    </xf>
    <xf numFmtId="49" fontId="13" fillId="3" borderId="39" xfId="28" applyNumberFormat="1" applyFont="1" applyFill="1" applyBorder="1" applyAlignment="1">
      <alignment horizontal="center" vertical="top" wrapText="1"/>
    </xf>
    <xf numFmtId="0" fontId="3" fillId="4" borderId="0" xfId="28" applyFill="1" applyAlignment="1">
      <alignment vertical="center"/>
    </xf>
    <xf numFmtId="0" fontId="7" fillId="0" borderId="0" xfId="28" applyFont="1" applyAlignment="1">
      <alignment horizontal="right" vertical="center" readingOrder="2"/>
    </xf>
    <xf numFmtId="0" fontId="4" fillId="0" borderId="0" xfId="28" applyFont="1" applyAlignment="1">
      <alignment vertical="center"/>
    </xf>
    <xf numFmtId="0" fontId="7" fillId="0" borderId="0" xfId="28" applyFont="1" applyAlignment="1">
      <alignment vertical="center"/>
    </xf>
    <xf numFmtId="0" fontId="26" fillId="0" borderId="0" xfId="28" applyFont="1" applyAlignment="1">
      <alignment vertical="center"/>
    </xf>
    <xf numFmtId="0" fontId="14" fillId="0" borderId="0" xfId="28" applyFont="1" applyAlignment="1">
      <alignment vertical="center"/>
    </xf>
    <xf numFmtId="0" fontId="18" fillId="0" borderId="0" xfId="7" applyFont="1" applyAlignment="1">
      <alignment horizontal="center" vertical="center" wrapText="1"/>
    </xf>
    <xf numFmtId="0" fontId="18" fillId="0" borderId="0" xfId="7" applyFont="1"/>
    <xf numFmtId="0" fontId="31" fillId="3" borderId="14" xfId="78" applyFont="1" applyFill="1" applyBorder="1" applyAlignment="1">
      <alignment horizontal="center" vertical="center" wrapText="1"/>
    </xf>
    <xf numFmtId="0" fontId="44" fillId="3" borderId="15" xfId="78" applyFont="1" applyFill="1" applyBorder="1" applyAlignment="1">
      <alignment horizontal="center" vertical="top" wrapText="1"/>
    </xf>
    <xf numFmtId="0" fontId="26" fillId="0" borderId="29" xfId="78" applyFont="1" applyBorder="1" applyAlignment="1">
      <alignment vertical="center" wrapText="1"/>
    </xf>
    <xf numFmtId="0" fontId="62" fillId="0" borderId="0" xfId="78" applyFont="1"/>
    <xf numFmtId="0" fontId="21" fillId="0" borderId="8" xfId="19" applyFont="1" applyBorder="1" applyAlignment="1">
      <alignment vertical="center" wrapText="1"/>
    </xf>
    <xf numFmtId="0" fontId="31" fillId="0" borderId="8" xfId="7" applyFont="1" applyBorder="1" applyAlignment="1">
      <alignment vertical="center"/>
    </xf>
    <xf numFmtId="0" fontId="21" fillId="0" borderId="8" xfId="7" applyFont="1" applyBorder="1" applyAlignment="1">
      <alignment vertical="center" wrapText="1"/>
    </xf>
    <xf numFmtId="0" fontId="21" fillId="0" borderId="0" xfId="19" applyFont="1" applyAlignment="1">
      <alignment vertical="center" wrapText="1"/>
    </xf>
    <xf numFmtId="166" fontId="8" fillId="0" borderId="0" xfId="13" applyNumberFormat="1" applyFont="1" applyAlignment="1">
      <alignment horizontal="right" vertical="center"/>
    </xf>
    <xf numFmtId="166" fontId="8" fillId="0" borderId="0" xfId="13" applyNumberFormat="1" applyFont="1" applyAlignment="1">
      <alignment horizontal="right" vertical="center" readingOrder="2"/>
    </xf>
    <xf numFmtId="49" fontId="8" fillId="0" borderId="8" xfId="13" applyNumberFormat="1" applyFont="1" applyBorder="1" applyAlignment="1">
      <alignment vertical="center"/>
    </xf>
    <xf numFmtId="166" fontId="8" fillId="0" borderId="8" xfId="13" applyNumberFormat="1" applyFont="1" applyBorder="1" applyAlignment="1">
      <alignment horizontal="right" vertical="center" readingOrder="2"/>
    </xf>
    <xf numFmtId="166" fontId="8" fillId="0" borderId="8" xfId="13" applyNumberFormat="1" applyFont="1" applyBorder="1" applyAlignment="1">
      <alignment horizontal="right" readingOrder="2"/>
    </xf>
    <xf numFmtId="0" fontId="7" fillId="0" borderId="0" xfId="13" applyFont="1" applyAlignment="1">
      <alignment vertical="center"/>
    </xf>
    <xf numFmtId="49" fontId="8" fillId="0" borderId="0" xfId="28" applyNumberFormat="1" applyFont="1" applyAlignment="1">
      <alignment horizontal="right" vertical="center"/>
    </xf>
    <xf numFmtId="166" fontId="7" fillId="4" borderId="37" xfId="77" applyNumberFormat="1" applyFont="1" applyFill="1" applyBorder="1" applyAlignment="1">
      <alignment horizontal="center" vertical="center"/>
    </xf>
    <xf numFmtId="0" fontId="6" fillId="3" borderId="19" xfId="7" applyFont="1" applyFill="1" applyBorder="1" applyAlignment="1">
      <alignment vertical="center"/>
    </xf>
    <xf numFmtId="1" fontId="7" fillId="3" borderId="37" xfId="79" applyNumberFormat="1" applyFont="1" applyFill="1" applyBorder="1" applyAlignment="1">
      <alignment vertical="center" wrapText="1"/>
    </xf>
    <xf numFmtId="3" fontId="31" fillId="4" borderId="118" xfId="0" applyNumberFormat="1" applyFont="1" applyFill="1" applyBorder="1" applyAlignment="1">
      <alignment vertical="center" wrapText="1"/>
    </xf>
    <xf numFmtId="3" fontId="29" fillId="4" borderId="111" xfId="0" applyNumberFormat="1" applyFont="1" applyFill="1" applyBorder="1" applyAlignment="1">
      <alignment vertical="center" wrapText="1"/>
    </xf>
    <xf numFmtId="3" fontId="29" fillId="4" borderId="119" xfId="0" applyNumberFormat="1" applyFont="1" applyFill="1" applyBorder="1" applyAlignment="1">
      <alignment vertical="center" wrapText="1"/>
    </xf>
    <xf numFmtId="0" fontId="7" fillId="4" borderId="96" xfId="0" applyFont="1" applyFill="1" applyBorder="1" applyAlignment="1">
      <alignment vertical="center" wrapText="1"/>
    </xf>
    <xf numFmtId="3" fontId="31" fillId="3" borderId="111" xfId="0" applyNumberFormat="1" applyFont="1" applyFill="1" applyBorder="1" applyAlignment="1">
      <alignment vertical="center" wrapText="1"/>
    </xf>
    <xf numFmtId="0" fontId="7" fillId="4" borderId="120" xfId="0" applyFont="1" applyFill="1" applyBorder="1" applyAlignment="1">
      <alignment vertical="center" wrapText="1"/>
    </xf>
    <xf numFmtId="3" fontId="76" fillId="4" borderId="49" xfId="0" applyNumberFormat="1" applyFont="1" applyFill="1" applyBorder="1" applyAlignment="1">
      <alignment vertical="center" wrapText="1"/>
    </xf>
    <xf numFmtId="2" fontId="76" fillId="4" borderId="49" xfId="0" applyNumberFormat="1" applyFont="1" applyFill="1" applyBorder="1" applyAlignment="1">
      <alignment vertical="center" wrapText="1"/>
    </xf>
    <xf numFmtId="3" fontId="76" fillId="4" borderId="120" xfId="0" applyNumberFormat="1" applyFont="1" applyFill="1" applyBorder="1" applyAlignment="1">
      <alignment vertical="center" wrapText="1"/>
    </xf>
    <xf numFmtId="0" fontId="44" fillId="4" borderId="121" xfId="0" applyFont="1" applyFill="1" applyBorder="1" applyAlignment="1">
      <alignment horizontal="left" vertical="center" wrapText="1" indent="1"/>
    </xf>
    <xf numFmtId="0" fontId="29" fillId="4" borderId="122" xfId="0" applyFont="1" applyFill="1" applyBorder="1" applyAlignment="1">
      <alignment horizontal="center" vertical="center" wrapText="1"/>
    </xf>
    <xf numFmtId="0" fontId="8" fillId="0" borderId="0" xfId="7" applyFont="1" applyAlignment="1">
      <alignment vertical="center" wrapText="1" readingOrder="1"/>
    </xf>
    <xf numFmtId="0" fontId="24" fillId="0" borderId="0" xfId="19" applyFont="1" applyAlignment="1">
      <alignment horizontal="center" vertical="center" wrapText="1"/>
    </xf>
    <xf numFmtId="0" fontId="7" fillId="3" borderId="54" xfId="0" applyFont="1" applyFill="1" applyBorder="1" applyAlignment="1">
      <alignment horizontal="center" vertical="center" wrapText="1"/>
    </xf>
    <xf numFmtId="3" fontId="31" fillId="3" borderId="117" xfId="0" applyNumberFormat="1" applyFont="1" applyFill="1" applyBorder="1" applyAlignment="1">
      <alignment vertical="center" wrapText="1"/>
    </xf>
    <xf numFmtId="3" fontId="29" fillId="3" borderId="18" xfId="0" applyNumberFormat="1" applyFont="1" applyFill="1" applyBorder="1" applyAlignment="1">
      <alignment vertical="center" wrapText="1"/>
    </xf>
    <xf numFmtId="0" fontId="70" fillId="0" borderId="0" xfId="0" applyFont="1" applyAlignment="1">
      <alignment horizontal="left" wrapText="1" readingOrder="1"/>
    </xf>
    <xf numFmtId="0" fontId="10" fillId="0" borderId="0" xfId="7" applyFont="1" applyAlignment="1">
      <alignment horizontal="right" vertical="center" wrapText="1" readingOrder="1"/>
    </xf>
    <xf numFmtId="0" fontId="8" fillId="0" borderId="91" xfId="7" applyFont="1" applyBorder="1" applyAlignment="1">
      <alignment horizontal="center" vertical="center" wrapText="1" readingOrder="1"/>
    </xf>
    <xf numFmtId="0" fontId="57" fillId="0" borderId="92" xfId="7" applyFont="1" applyBorder="1" applyAlignment="1">
      <alignment horizontal="center" vertical="center" wrapText="1" readingOrder="1"/>
    </xf>
    <xf numFmtId="0" fontId="10" fillId="0" borderId="0" xfId="7" applyFont="1" applyAlignment="1">
      <alignment horizontal="left" vertical="center" wrapText="1" indent="2"/>
    </xf>
    <xf numFmtId="0" fontId="103" fillId="0" borderId="0" xfId="7" applyFont="1" applyAlignment="1">
      <alignment horizontal="right" vertical="center" wrapText="1" indent="1"/>
    </xf>
    <xf numFmtId="0" fontId="17" fillId="0" borderId="0" xfId="7" applyFont="1" applyAlignment="1">
      <alignment horizontal="right" vertical="center" wrapText="1" indent="1"/>
    </xf>
    <xf numFmtId="0" fontId="96" fillId="0" borderId="0" xfId="7" applyFont="1" applyAlignment="1">
      <alignment horizontal="center" vertical="center" wrapText="1" readingOrder="1"/>
    </xf>
    <xf numFmtId="0" fontId="8" fillId="0" borderId="0" xfId="0" applyFont="1" applyAlignment="1">
      <alignment horizontal="center" vertical="center" wrapText="1" readingOrder="1"/>
    </xf>
    <xf numFmtId="0" fontId="89" fillId="0" borderId="0" xfId="0" applyFont="1" applyAlignment="1">
      <alignment horizontal="left" wrapText="1" readingOrder="1"/>
    </xf>
    <xf numFmtId="0" fontId="22" fillId="0" borderId="0" xfId="0" applyFont="1" applyAlignment="1">
      <alignment horizontal="center" vertical="center" wrapText="1" readingOrder="1"/>
    </xf>
    <xf numFmtId="0" fontId="4" fillId="0" borderId="0" xfId="0" applyFont="1" applyAlignment="1">
      <alignment horizontal="left" vertical="center" wrapText="1" readingOrder="1"/>
    </xf>
    <xf numFmtId="0" fontId="4" fillId="0" borderId="0" xfId="0" applyFont="1" applyAlignment="1">
      <alignment horizontal="left" vertical="center" wrapText="1"/>
    </xf>
    <xf numFmtId="0" fontId="88" fillId="0" borderId="0" xfId="0" applyFont="1" applyAlignment="1">
      <alignment horizontal="center" vertical="center" wrapText="1" readingOrder="1"/>
    </xf>
    <xf numFmtId="0" fontId="53" fillId="0" borderId="0" xfId="0" applyFont="1" applyAlignment="1">
      <alignment horizontal="right" vertical="center" wrapText="1"/>
    </xf>
    <xf numFmtId="0" fontId="41" fillId="0" borderId="8" xfId="13" applyFont="1" applyBorder="1" applyAlignment="1">
      <alignment horizontal="center" vertical="center"/>
    </xf>
    <xf numFmtId="0" fontId="36" fillId="0" borderId="8" xfId="13" applyFont="1" applyBorder="1" applyAlignment="1">
      <alignment horizontal="center" vertical="center"/>
    </xf>
    <xf numFmtId="0" fontId="36" fillId="0" borderId="0" xfId="0" applyFont="1" applyAlignment="1">
      <alignment horizontal="center" vertical="center" readingOrder="2"/>
    </xf>
    <xf numFmtId="0" fontId="85" fillId="0" borderId="0" xfId="0" applyFont="1" applyAlignment="1">
      <alignment horizontal="center" vertical="center" readingOrder="1"/>
    </xf>
    <xf numFmtId="0" fontId="9" fillId="0" borderId="0" xfId="0" applyFont="1" applyAlignment="1">
      <alignment horizontal="left" vertical="top" wrapText="1" readingOrder="1"/>
    </xf>
    <xf numFmtId="0" fontId="0" fillId="0" borderId="0" xfId="0" applyAlignment="1">
      <alignment horizontal="right" vertical="top" wrapText="1"/>
    </xf>
    <xf numFmtId="0" fontId="6" fillId="0" borderId="0" xfId="0" applyFont="1" applyAlignment="1">
      <alignment horizontal="left" vertical="top" wrapText="1" readingOrder="1"/>
    </xf>
    <xf numFmtId="0" fontId="4" fillId="0" borderId="0" xfId="0" applyFont="1" applyAlignment="1">
      <alignment horizontal="left" readingOrder="1"/>
    </xf>
    <xf numFmtId="0" fontId="91" fillId="0" borderId="0" xfId="0" applyFont="1" applyAlignment="1">
      <alignment horizontal="left" readingOrder="1"/>
    </xf>
    <xf numFmtId="0" fontId="0" fillId="0" borderId="0" xfId="7" applyFont="1" applyAlignment="1">
      <alignment horizontal="center" vertical="center" wrapText="1" readingOrder="2"/>
    </xf>
    <xf numFmtId="0" fontId="9" fillId="0" borderId="0" xfId="0" applyFont="1" applyAlignment="1">
      <alignment horizontal="center" vertical="top" wrapText="1"/>
    </xf>
    <xf numFmtId="0" fontId="6" fillId="0" borderId="0" xfId="13" applyAlignment="1">
      <alignment horizontal="left" vertical="top" wrapText="1" indent="2"/>
    </xf>
    <xf numFmtId="0" fontId="4" fillId="0" borderId="0" xfId="13" applyFont="1" applyAlignment="1">
      <alignment horizontal="left" wrapText="1"/>
    </xf>
    <xf numFmtId="0" fontId="6" fillId="0" borderId="0" xfId="13" applyAlignment="1">
      <alignment horizontal="left" vertical="top" wrapText="1" indent="3"/>
    </xf>
    <xf numFmtId="0" fontId="8" fillId="0" borderId="0" xfId="13" applyFont="1" applyAlignment="1">
      <alignment horizontal="left" wrapText="1" indent="2"/>
    </xf>
    <xf numFmtId="0" fontId="3" fillId="0" borderId="0" xfId="0" applyFont="1" applyAlignment="1">
      <alignment horizontal="right" vertical="top" wrapText="1" indent="3"/>
    </xf>
    <xf numFmtId="0" fontId="39" fillId="0" borderId="0" xfId="0" applyFont="1" applyAlignment="1">
      <alignment horizontal="right" wrapText="1" indent="2"/>
    </xf>
    <xf numFmtId="0" fontId="38" fillId="0" borderId="0" xfId="0" applyFont="1" applyAlignment="1">
      <alignment horizontal="right" readingOrder="2"/>
    </xf>
    <xf numFmtId="0" fontId="3" fillId="0" borderId="0" xfId="0" applyFont="1" applyAlignment="1">
      <alignment horizontal="right" vertical="top" wrapText="1" indent="2"/>
    </xf>
    <xf numFmtId="0" fontId="72" fillId="0" borderId="0" xfId="0" applyFont="1" applyAlignment="1">
      <alignment horizontal="right" vertical="center" wrapText="1" indent="4"/>
    </xf>
    <xf numFmtId="0" fontId="23" fillId="0" borderId="0" xfId="13" applyFont="1" applyAlignment="1">
      <alignment horizontal="left" vertical="top" wrapText="1" indent="3"/>
    </xf>
    <xf numFmtId="0" fontId="6" fillId="0" borderId="0" xfId="13" applyAlignment="1">
      <alignment horizontal="left" vertical="top" wrapText="1" indent="3" readingOrder="1"/>
    </xf>
    <xf numFmtId="0" fontId="10" fillId="0" borderId="0" xfId="7" applyFont="1" applyAlignment="1">
      <alignment horizontal="center" vertical="center" wrapText="1"/>
    </xf>
    <xf numFmtId="0" fontId="6" fillId="0" borderId="0" xfId="13" applyAlignment="1">
      <alignment horizontal="left" vertical="top" wrapText="1" indent="2" readingOrder="1"/>
    </xf>
    <xf numFmtId="0" fontId="8" fillId="0" borderId="0" xfId="7" applyFont="1" applyAlignment="1">
      <alignment horizontal="center" vertical="center" wrapText="1" readingOrder="1"/>
    </xf>
    <xf numFmtId="0" fontId="72" fillId="0" borderId="0" xfId="0" applyFont="1" applyAlignment="1">
      <alignment horizontal="right" vertical="top" wrapText="1" indent="2"/>
    </xf>
    <xf numFmtId="0" fontId="3" fillId="0" borderId="0" xfId="0" applyFont="1" applyAlignment="1">
      <alignment horizontal="right" vertical="top" wrapText="1" indent="3" readingOrder="2"/>
    </xf>
    <xf numFmtId="0" fontId="3" fillId="0" borderId="0" xfId="0" applyFont="1" applyAlignment="1">
      <alignment horizontal="right" vertical="center" wrapText="1" indent="2"/>
    </xf>
    <xf numFmtId="0" fontId="7" fillId="3" borderId="34" xfId="0" applyFont="1" applyFill="1" applyBorder="1" applyAlignment="1">
      <alignment horizontal="center" vertical="center" wrapText="1" readingOrder="1"/>
    </xf>
    <xf numFmtId="0" fontId="7" fillId="3" borderId="89" xfId="0" applyFont="1" applyFill="1" applyBorder="1" applyAlignment="1">
      <alignment horizontal="center" vertical="center" wrapText="1" readingOrder="1"/>
    </xf>
    <xf numFmtId="0" fontId="17" fillId="0" borderId="0" xfId="7" applyFont="1" applyAlignment="1">
      <alignment horizontal="center" vertical="center" wrapText="1" readingOrder="2"/>
    </xf>
    <xf numFmtId="0" fontId="4" fillId="0" borderId="0" xfId="7" applyFont="1" applyAlignment="1">
      <alignment horizontal="center" vertical="center" wrapText="1"/>
    </xf>
    <xf numFmtId="0" fontId="4" fillId="0" borderId="0" xfId="7" applyFont="1" applyAlignment="1">
      <alignment horizontal="center" vertical="center"/>
    </xf>
    <xf numFmtId="0" fontId="7" fillId="3" borderId="110" xfId="73" applyFont="1" applyFill="1" applyBorder="1" applyAlignment="1">
      <alignment horizontal="center" vertical="center" wrapText="1"/>
    </xf>
    <xf numFmtId="0" fontId="7" fillId="3" borderId="50" xfId="73" applyFont="1" applyFill="1" applyBorder="1" applyAlignment="1">
      <alignment horizontal="center" vertical="center" wrapText="1"/>
    </xf>
    <xf numFmtId="0" fontId="7" fillId="3" borderId="109" xfId="73" applyFont="1" applyFill="1" applyBorder="1" applyAlignment="1">
      <alignment horizontal="center" vertical="center" wrapText="1"/>
    </xf>
    <xf numFmtId="3" fontId="11" fillId="3" borderId="111" xfId="7" applyNumberFormat="1" applyFont="1" applyFill="1" applyBorder="1" applyAlignment="1">
      <alignment horizontal="center" vertical="center" wrapText="1" readingOrder="1"/>
    </xf>
    <xf numFmtId="3" fontId="11" fillId="3" borderId="37" xfId="7" applyNumberFormat="1" applyFont="1" applyFill="1" applyBorder="1" applyAlignment="1">
      <alignment horizontal="center" vertical="center" wrapText="1" readingOrder="1"/>
    </xf>
    <xf numFmtId="0" fontId="12" fillId="3" borderId="111" xfId="73" applyFont="1" applyFill="1" applyBorder="1" applyAlignment="1">
      <alignment horizontal="center" vertical="center" wrapText="1"/>
    </xf>
    <xf numFmtId="0" fontId="12" fillId="3" borderId="37" xfId="73" applyFont="1" applyFill="1" applyBorder="1" applyAlignment="1">
      <alignment horizontal="center" vertical="center" wrapText="1"/>
    </xf>
    <xf numFmtId="0" fontId="12" fillId="3" borderId="36" xfId="73" applyFont="1" applyFill="1" applyBorder="1" applyAlignment="1">
      <alignment horizontal="center" vertical="center" wrapText="1"/>
    </xf>
    <xf numFmtId="0" fontId="7" fillId="3" borderId="112" xfId="73" applyFont="1" applyFill="1" applyBorder="1" applyAlignment="1">
      <alignment horizontal="center" vertical="center" wrapText="1"/>
    </xf>
    <xf numFmtId="0" fontId="7" fillId="3" borderId="101" xfId="73" applyFont="1" applyFill="1" applyBorder="1" applyAlignment="1">
      <alignment horizontal="center" vertical="center" wrapText="1"/>
    </xf>
    <xf numFmtId="0" fontId="7" fillId="3" borderId="102" xfId="73" applyFont="1" applyFill="1" applyBorder="1" applyAlignment="1">
      <alignment horizontal="center" vertical="center" wrapText="1"/>
    </xf>
    <xf numFmtId="3" fontId="11" fillId="3" borderId="112" xfId="7" applyNumberFormat="1" applyFont="1" applyFill="1" applyBorder="1" applyAlignment="1">
      <alignment horizontal="center" vertical="center" wrapText="1" readingOrder="1"/>
    </xf>
    <xf numFmtId="3" fontId="11" fillId="3" borderId="29" xfId="7" applyNumberFormat="1" applyFont="1" applyFill="1" applyBorder="1" applyAlignment="1">
      <alignment horizontal="center" vertical="center" wrapText="1" readingOrder="1"/>
    </xf>
    <xf numFmtId="3" fontId="11" fillId="3" borderId="110" xfId="7" applyNumberFormat="1" applyFont="1" applyFill="1" applyBorder="1" applyAlignment="1">
      <alignment horizontal="center" vertical="center" wrapText="1" readingOrder="1"/>
    </xf>
    <xf numFmtId="3" fontId="11" fillId="3" borderId="102" xfId="7" applyNumberFormat="1" applyFont="1" applyFill="1" applyBorder="1" applyAlignment="1">
      <alignment horizontal="center" vertical="center" wrapText="1" readingOrder="1"/>
    </xf>
    <xf numFmtId="3" fontId="11" fillId="3" borderId="124" xfId="7" applyNumberFormat="1" applyFont="1" applyFill="1" applyBorder="1" applyAlignment="1">
      <alignment horizontal="center" vertical="center" wrapText="1" readingOrder="1"/>
    </xf>
    <xf numFmtId="3" fontId="11" fillId="3" borderId="109" xfId="7" applyNumberFormat="1" applyFont="1" applyFill="1" applyBorder="1" applyAlignment="1">
      <alignment horizontal="center" vertical="center" wrapText="1" readingOrder="1"/>
    </xf>
    <xf numFmtId="0" fontId="7" fillId="3" borderId="3" xfId="7" applyFont="1" applyFill="1" applyBorder="1" applyAlignment="1">
      <alignment horizontal="center" vertical="center" wrapText="1"/>
    </xf>
    <xf numFmtId="0" fontId="7" fillId="3" borderId="7" xfId="7" applyFont="1" applyFill="1" applyBorder="1" applyAlignment="1">
      <alignment horizontal="center" vertical="center" wrapText="1"/>
    </xf>
    <xf numFmtId="0" fontId="26" fillId="3" borderId="3" xfId="7" applyFont="1" applyFill="1" applyBorder="1" applyAlignment="1">
      <alignment horizontal="center" vertical="center" wrapText="1"/>
    </xf>
    <xf numFmtId="0" fontId="26" fillId="3" borderId="7" xfId="7" applyFont="1" applyFill="1" applyBorder="1" applyAlignment="1">
      <alignment horizontal="center" vertical="center" wrapText="1"/>
    </xf>
    <xf numFmtId="0" fontId="4" fillId="3" borderId="16" xfId="7" applyFont="1" applyFill="1" applyBorder="1" applyAlignment="1">
      <alignment horizontal="center" vertical="center" wrapText="1"/>
    </xf>
    <xf numFmtId="0" fontId="0" fillId="3" borderId="113" xfId="7" applyFont="1" applyFill="1" applyBorder="1" applyAlignment="1">
      <alignment horizontal="center" vertical="center" wrapText="1"/>
    </xf>
    <xf numFmtId="49" fontId="17"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0" fontId="7" fillId="0" borderId="8" xfId="7" applyFont="1" applyBorder="1" applyAlignment="1">
      <alignment horizontal="left" vertical="center"/>
    </xf>
    <xf numFmtId="0" fontId="7" fillId="3" borderId="5" xfId="7" applyFont="1" applyFill="1" applyBorder="1" applyAlignment="1">
      <alignment horizontal="center" vertical="center" wrapText="1"/>
    </xf>
    <xf numFmtId="0" fontId="7" fillId="3" borderId="33" xfId="7" applyFont="1" applyFill="1" applyBorder="1" applyAlignment="1">
      <alignment horizontal="center" vertical="center" wrapText="1"/>
    </xf>
    <xf numFmtId="0" fontId="7" fillId="3" borderId="34" xfId="7" applyFont="1" applyFill="1" applyBorder="1" applyAlignment="1">
      <alignment horizontal="center" vertical="center" wrapText="1"/>
    </xf>
    <xf numFmtId="0" fontId="7" fillId="3" borderId="18" xfId="7" applyFont="1" applyFill="1" applyBorder="1" applyAlignment="1">
      <alignment horizontal="center" vertical="center" wrapText="1"/>
    </xf>
    <xf numFmtId="169" fontId="7" fillId="0" borderId="0" xfId="0" applyNumberFormat="1" applyFont="1" applyAlignment="1">
      <alignment horizontal="center" vertical="center"/>
    </xf>
    <xf numFmtId="0" fontId="26" fillId="3" borderId="16" xfId="0" applyFont="1" applyFill="1" applyBorder="1" applyAlignment="1">
      <alignment horizontal="center" vertical="center"/>
    </xf>
    <xf numFmtId="0" fontId="26" fillId="3" borderId="6" xfId="0" applyFont="1" applyFill="1" applyBorder="1" applyAlignment="1">
      <alignment horizontal="center" vertical="center"/>
    </xf>
    <xf numFmtId="0" fontId="26" fillId="3" borderId="113" xfId="0" applyFont="1" applyFill="1" applyBorder="1" applyAlignment="1">
      <alignment horizontal="center" vertical="center"/>
    </xf>
    <xf numFmtId="0" fontId="8" fillId="3" borderId="1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13" xfId="0" applyFont="1" applyFill="1" applyBorder="1" applyAlignment="1">
      <alignment horizontal="center" vertical="center" wrapText="1"/>
    </xf>
    <xf numFmtId="0" fontId="12" fillId="3" borderId="30" xfId="0" applyFont="1" applyFill="1" applyBorder="1" applyAlignment="1">
      <alignment horizontal="center" vertical="top" wrapText="1"/>
    </xf>
    <xf numFmtId="0" fontId="12" fillId="3" borderId="8" xfId="0" applyFont="1" applyFill="1" applyBorder="1" applyAlignment="1">
      <alignment horizontal="center" vertical="top" wrapText="1"/>
    </xf>
    <xf numFmtId="0" fontId="12" fillId="3" borderId="56" xfId="0" applyFont="1" applyFill="1" applyBorder="1" applyAlignment="1">
      <alignment horizontal="center" vertical="center" wrapText="1"/>
    </xf>
    <xf numFmtId="0" fontId="12" fillId="3" borderId="57"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15" xfId="0" applyFont="1" applyFill="1" applyBorder="1" applyAlignment="1">
      <alignment horizontal="center" vertical="center" wrapText="1"/>
    </xf>
    <xf numFmtId="49" fontId="10" fillId="0" borderId="0" xfId="5" applyNumberFormat="1" applyFont="1" applyAlignment="1">
      <alignment horizontal="center" vertical="center" wrapText="1"/>
    </xf>
    <xf numFmtId="49" fontId="10" fillId="0" borderId="0" xfId="5" applyNumberFormat="1" applyFont="1" applyAlignment="1">
      <alignment horizontal="center" vertical="center"/>
    </xf>
    <xf numFmtId="49" fontId="4" fillId="0" borderId="0" xfId="5" applyNumberFormat="1" applyFont="1" applyAlignment="1">
      <alignment horizontal="center" vertical="center" wrapText="1"/>
    </xf>
    <xf numFmtId="0" fontId="7" fillId="3" borderId="20"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31"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31" xfId="0" applyFont="1" applyFill="1" applyBorder="1" applyAlignment="1">
      <alignment horizontal="center" wrapText="1"/>
    </xf>
    <xf numFmtId="0" fontId="7" fillId="3" borderId="14" xfId="0" applyFont="1" applyFill="1" applyBorder="1" applyAlignment="1">
      <alignment horizontal="center" wrapText="1"/>
    </xf>
    <xf numFmtId="0" fontId="7" fillId="3" borderId="28" xfId="0" applyFont="1" applyFill="1" applyBorder="1" applyAlignment="1">
      <alignment horizontal="center" wrapText="1"/>
    </xf>
    <xf numFmtId="0" fontId="7" fillId="3" borderId="29" xfId="0" applyFont="1" applyFill="1" applyBorder="1" applyAlignment="1">
      <alignment horizontal="center" wrapText="1"/>
    </xf>
    <xf numFmtId="0" fontId="11" fillId="3" borderId="5" xfId="7" applyFont="1" applyFill="1" applyBorder="1" applyAlignment="1">
      <alignment horizontal="center" vertical="center"/>
    </xf>
    <xf numFmtId="0" fontId="7" fillId="3" borderId="29"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lignment horizontal="center" vertical="center" wrapText="1"/>
    </xf>
    <xf numFmtId="0" fontId="11" fillId="3" borderId="20" xfId="7" applyFont="1" applyFill="1" applyBorder="1" applyAlignment="1">
      <alignment horizontal="center" vertical="center" wrapText="1" readingOrder="1"/>
    </xf>
    <xf numFmtId="0" fontId="11" fillId="3" borderId="29" xfId="7" applyFont="1" applyFill="1" applyBorder="1" applyAlignment="1">
      <alignment horizontal="center" vertical="center" wrapText="1" readingOrder="1"/>
    </xf>
    <xf numFmtId="0" fontId="11" fillId="3" borderId="21" xfId="7" applyFont="1" applyFill="1" applyBorder="1" applyAlignment="1">
      <alignment horizontal="center" vertical="center" wrapText="1" readingOrder="1"/>
    </xf>
    <xf numFmtId="0" fontId="11" fillId="3" borderId="22" xfId="7" applyFont="1" applyFill="1" applyBorder="1" applyAlignment="1">
      <alignment horizontal="center" vertical="center" wrapText="1" readingOrder="1"/>
    </xf>
    <xf numFmtId="0" fontId="11" fillId="3" borderId="8" xfId="7" applyFont="1" applyFill="1" applyBorder="1" applyAlignment="1">
      <alignment horizontal="center" vertical="center" wrapText="1" readingOrder="1"/>
    </xf>
    <xf numFmtId="0" fontId="11" fillId="3" borderId="23" xfId="7" applyFont="1" applyFill="1" applyBorder="1" applyAlignment="1">
      <alignment horizontal="center" vertical="center" wrapText="1" readingOrder="1"/>
    </xf>
    <xf numFmtId="0" fontId="26" fillId="3" borderId="111" xfId="0" applyFont="1" applyFill="1" applyBorder="1" applyAlignment="1">
      <alignment horizontal="center" vertical="center" wrapText="1"/>
    </xf>
    <xf numFmtId="0" fontId="26" fillId="3" borderId="37" xfId="0" applyFont="1" applyFill="1" applyBorder="1" applyAlignment="1">
      <alignment horizontal="center" vertical="center" wrapText="1"/>
    </xf>
    <xf numFmtId="0" fontId="26" fillId="3" borderId="36" xfId="0" applyFont="1" applyFill="1" applyBorder="1" applyAlignment="1">
      <alignment horizontal="center" vertical="center" wrapText="1"/>
    </xf>
    <xf numFmtId="0" fontId="7" fillId="3" borderId="111" xfId="0" applyFont="1" applyFill="1" applyBorder="1" applyAlignment="1">
      <alignment horizontal="center" vertical="center" wrapText="1"/>
    </xf>
    <xf numFmtId="0" fontId="23" fillId="3" borderId="37" xfId="0" applyFont="1" applyFill="1" applyBorder="1" applyAlignment="1">
      <alignment horizontal="center" vertical="center"/>
    </xf>
    <xf numFmtId="0" fontId="23" fillId="3" borderId="3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26" fillId="2" borderId="15" xfId="0" applyFont="1" applyFill="1" applyBorder="1" applyAlignment="1">
      <alignment horizontal="center" vertical="center"/>
    </xf>
    <xf numFmtId="0" fontId="7" fillId="3" borderId="12" xfId="0" applyFont="1" applyFill="1" applyBorder="1" applyAlignment="1">
      <alignment horizontal="center" vertical="center"/>
    </xf>
    <xf numFmtId="0" fontId="26" fillId="3" borderId="12" xfId="0" applyFont="1" applyFill="1" applyBorder="1" applyAlignment="1">
      <alignment horizontal="center" vertical="center" wrapText="1"/>
    </xf>
    <xf numFmtId="0" fontId="26" fillId="3" borderId="5" xfId="7" applyFont="1" applyFill="1" applyBorder="1" applyAlignment="1">
      <alignment horizontal="center" vertical="center" wrapText="1"/>
    </xf>
    <xf numFmtId="0" fontId="7" fillId="3" borderId="16" xfId="7" applyFont="1" applyFill="1" applyBorder="1" applyAlignment="1">
      <alignment horizontal="center" vertical="center" wrapText="1"/>
    </xf>
    <xf numFmtId="0" fontId="7" fillId="3" borderId="113" xfId="7" applyFont="1" applyFill="1" applyBorder="1" applyAlignment="1">
      <alignment horizontal="center" vertical="center" wrapText="1"/>
    </xf>
    <xf numFmtId="0" fontId="3" fillId="3" borderId="113" xfId="7" applyFont="1" applyFill="1" applyBorder="1" applyAlignment="1">
      <alignment horizontal="center" vertical="center" wrapText="1"/>
    </xf>
    <xf numFmtId="0" fontId="17" fillId="0" borderId="0" xfId="7" applyFont="1" applyAlignment="1">
      <alignment horizontal="center" wrapText="1" readingOrder="2"/>
    </xf>
    <xf numFmtId="169" fontId="91" fillId="0" borderId="0" xfId="0" applyNumberFormat="1" applyFont="1" applyAlignment="1">
      <alignment horizontal="center" vertical="center"/>
    </xf>
    <xf numFmtId="0" fontId="25" fillId="3" borderId="20" xfId="0" applyFont="1" applyFill="1" applyBorder="1" applyAlignment="1">
      <alignment horizontal="center" vertical="center"/>
    </xf>
    <xf numFmtId="0" fontId="25" fillId="3" borderId="24" xfId="0" applyFont="1" applyFill="1" applyBorder="1" applyAlignment="1">
      <alignment horizontal="center" vertical="center"/>
    </xf>
    <xf numFmtId="0" fontId="25" fillId="3" borderId="22" xfId="0" applyFont="1" applyFill="1" applyBorder="1" applyAlignment="1">
      <alignment horizontal="center" vertical="center"/>
    </xf>
    <xf numFmtId="0" fontId="31" fillId="3" borderId="31" xfId="0" applyFont="1" applyFill="1" applyBorder="1" applyAlignment="1">
      <alignment horizontal="center" vertical="center" wrapText="1"/>
    </xf>
    <xf numFmtId="0" fontId="31" fillId="3" borderId="14" xfId="0" applyFont="1" applyFill="1" applyBorder="1" applyAlignment="1">
      <alignment horizontal="center" vertical="center" wrapText="1"/>
    </xf>
    <xf numFmtId="0" fontId="31" fillId="3" borderId="31" xfId="0" applyFont="1" applyFill="1" applyBorder="1" applyAlignment="1">
      <alignment horizontal="center" wrapText="1"/>
    </xf>
    <xf numFmtId="0" fontId="31" fillId="3" borderId="14" xfId="0" applyFont="1" applyFill="1" applyBorder="1" applyAlignment="1">
      <alignment horizontal="center" wrapText="1"/>
    </xf>
    <xf numFmtId="0" fontId="7" fillId="2" borderId="0" xfId="7" applyFont="1" applyFill="1" applyAlignment="1">
      <alignment horizontal="right" vertical="center" wrapText="1" readingOrder="2"/>
    </xf>
    <xf numFmtId="0" fontId="26" fillId="2" borderId="0" xfId="7" applyFont="1" applyFill="1" applyAlignment="1">
      <alignment horizontal="left" vertical="center"/>
    </xf>
    <xf numFmtId="0" fontId="25" fillId="3" borderId="16" xfId="0" applyFont="1" applyFill="1" applyBorder="1" applyAlignment="1">
      <alignment horizontal="center" vertical="center"/>
    </xf>
    <xf numFmtId="0" fontId="25" fillId="3" borderId="6" xfId="0" applyFont="1" applyFill="1" applyBorder="1" applyAlignment="1">
      <alignment horizontal="center" vertical="center"/>
    </xf>
    <xf numFmtId="0" fontId="25" fillId="3" borderId="113" xfId="0" applyFont="1" applyFill="1" applyBorder="1" applyAlignment="1">
      <alignment horizontal="center" vertical="center"/>
    </xf>
    <xf numFmtId="0" fontId="21" fillId="3" borderId="16"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113" xfId="0" applyFont="1" applyFill="1" applyBorder="1" applyAlignment="1">
      <alignment horizontal="center" vertical="center" wrapText="1"/>
    </xf>
    <xf numFmtId="0" fontId="44" fillId="3" borderId="30" xfId="0" applyFont="1" applyFill="1" applyBorder="1" applyAlignment="1">
      <alignment horizontal="center" vertical="top" wrapText="1"/>
    </xf>
    <xf numFmtId="0" fontId="44" fillId="3" borderId="8" xfId="0" applyFont="1" applyFill="1" applyBorder="1" applyAlignment="1">
      <alignment horizontal="center" vertical="top" wrapText="1"/>
    </xf>
    <xf numFmtId="0" fontId="44" fillId="3" borderId="56" xfId="0" applyFont="1" applyFill="1" applyBorder="1" applyAlignment="1">
      <alignment horizontal="center" vertical="center" wrapText="1"/>
    </xf>
    <xf numFmtId="0" fontId="44" fillId="3" borderId="57" xfId="0" applyFont="1" applyFill="1" applyBorder="1" applyAlignment="1">
      <alignment horizontal="center" vertical="center" wrapText="1"/>
    </xf>
    <xf numFmtId="0" fontId="44" fillId="3" borderId="14" xfId="0" applyFont="1" applyFill="1" applyBorder="1" applyAlignment="1">
      <alignment horizontal="center" vertical="center" wrapText="1"/>
    </xf>
    <xf numFmtId="0" fontId="44" fillId="3" borderId="15" xfId="0" applyFont="1" applyFill="1" applyBorder="1" applyAlignment="1">
      <alignment horizontal="center" vertical="center" wrapText="1"/>
    </xf>
    <xf numFmtId="0" fontId="31" fillId="3" borderId="28" xfId="0" applyFont="1" applyFill="1" applyBorder="1" applyAlignment="1">
      <alignment horizontal="center" wrapText="1"/>
    </xf>
    <xf numFmtId="0" fontId="31" fillId="3" borderId="29" xfId="0" applyFont="1" applyFill="1" applyBorder="1" applyAlignment="1">
      <alignment horizontal="center" wrapText="1"/>
    </xf>
    <xf numFmtId="0" fontId="25" fillId="3" borderId="26" xfId="0" applyFont="1" applyFill="1" applyBorder="1" applyAlignment="1">
      <alignment horizontal="center" vertical="center" wrapText="1"/>
    </xf>
    <xf numFmtId="0" fontId="25" fillId="3" borderId="34" xfId="0" applyFont="1" applyFill="1" applyBorder="1" applyAlignment="1">
      <alignment horizontal="center" vertical="center" wrapText="1"/>
    </xf>
    <xf numFmtId="0" fontId="7" fillId="0" borderId="29" xfId="19" applyFont="1" applyBorder="1" applyAlignment="1">
      <alignment horizontal="right" vertical="center" wrapText="1" readingOrder="2"/>
    </xf>
    <xf numFmtId="0" fontId="26" fillId="0" borderId="29" xfId="19" applyFont="1" applyBorder="1" applyAlignment="1">
      <alignment horizontal="left" vertical="center" wrapText="1" readingOrder="1"/>
    </xf>
    <xf numFmtId="0" fontId="7" fillId="0" borderId="0" xfId="19" applyFont="1" applyAlignment="1">
      <alignment horizontal="right" vertical="center" wrapText="1" readingOrder="2"/>
    </xf>
    <xf numFmtId="0" fontId="26" fillId="0" borderId="0" xfId="19" applyFont="1" applyAlignment="1">
      <alignment horizontal="left" vertical="center" wrapText="1" readingOrder="1"/>
    </xf>
    <xf numFmtId="0" fontId="30" fillId="0" borderId="0" xfId="19" applyFont="1" applyAlignment="1">
      <alignment horizontal="center" vertical="center" wrapText="1"/>
    </xf>
    <xf numFmtId="0" fontId="24" fillId="0" borderId="0" xfId="7" applyFont="1" applyAlignment="1">
      <alignment horizontal="center" vertical="center" wrapText="1"/>
    </xf>
    <xf numFmtId="0" fontId="24" fillId="0" borderId="0" xfId="19" applyFont="1" applyAlignment="1">
      <alignment horizontal="center" vertical="center" wrapText="1"/>
    </xf>
    <xf numFmtId="0" fontId="31" fillId="0" borderId="8" xfId="19" applyFont="1" applyBorder="1" applyAlignment="1">
      <alignment horizontal="left" vertical="center" wrapText="1"/>
    </xf>
    <xf numFmtId="0" fontId="31" fillId="3" borderId="29" xfId="0" applyFont="1" applyFill="1" applyBorder="1" applyAlignment="1">
      <alignment horizontal="center" vertical="center" wrapText="1"/>
    </xf>
    <xf numFmtId="0" fontId="31" fillId="3" borderId="0" xfId="0" applyFont="1" applyFill="1" applyAlignment="1">
      <alignment horizontal="center" vertical="center" wrapText="1"/>
    </xf>
    <xf numFmtId="0" fontId="31" fillId="3" borderId="8" xfId="0" applyFont="1" applyFill="1" applyBorder="1" applyAlignment="1">
      <alignment horizontal="center" vertical="center" wrapText="1"/>
    </xf>
    <xf numFmtId="0" fontId="63" fillId="3" borderId="110" xfId="73" applyFont="1" applyFill="1" applyBorder="1" applyAlignment="1">
      <alignment horizontal="center" vertical="center" wrapText="1"/>
    </xf>
    <xf numFmtId="0" fontId="63" fillId="3" borderId="50" xfId="73" applyFont="1" applyFill="1" applyBorder="1" applyAlignment="1">
      <alignment horizontal="center" vertical="center" wrapText="1"/>
    </xf>
    <xf numFmtId="0" fontId="63" fillId="3" borderId="109" xfId="73" applyFont="1" applyFill="1" applyBorder="1" applyAlignment="1">
      <alignment horizontal="center" vertical="center" wrapText="1"/>
    </xf>
    <xf numFmtId="0" fontId="65" fillId="3" borderId="111" xfId="73" applyFont="1" applyFill="1" applyBorder="1" applyAlignment="1">
      <alignment horizontal="center" vertical="center" wrapText="1"/>
    </xf>
    <xf numFmtId="0" fontId="65" fillId="3" borderId="37" xfId="73" applyFont="1" applyFill="1" applyBorder="1" applyAlignment="1">
      <alignment horizontal="center" vertical="center" wrapText="1"/>
    </xf>
    <xf numFmtId="0" fontId="65" fillId="3" borderId="36" xfId="73" applyFont="1" applyFill="1" applyBorder="1" applyAlignment="1">
      <alignment horizontal="center" vertical="center" wrapText="1"/>
    </xf>
    <xf numFmtId="0" fontId="25" fillId="3" borderId="54" xfId="0" applyFont="1" applyFill="1" applyBorder="1" applyAlignment="1">
      <alignment horizontal="center" vertical="center" wrapText="1"/>
    </xf>
    <xf numFmtId="0" fontId="25" fillId="3" borderId="18" xfId="0" applyFont="1" applyFill="1" applyBorder="1" applyAlignment="1">
      <alignment horizontal="center" vertical="center" wrapText="1"/>
    </xf>
    <xf numFmtId="0" fontId="21" fillId="0" borderId="8" xfId="19" applyFont="1" applyBorder="1" applyAlignment="1">
      <alignment horizontal="right" vertical="center" wrapText="1"/>
    </xf>
    <xf numFmtId="0" fontId="7" fillId="3" borderId="17" xfId="7" applyFont="1" applyFill="1" applyBorder="1" applyAlignment="1">
      <alignment horizontal="center" vertical="center" wrapText="1"/>
    </xf>
    <xf numFmtId="0" fontId="25" fillId="3" borderId="29" xfId="0" applyFont="1" applyFill="1" applyBorder="1" applyAlignment="1">
      <alignment horizontal="center" vertical="center"/>
    </xf>
    <xf numFmtId="0" fontId="25" fillId="3" borderId="0" xfId="0" applyFont="1" applyFill="1" applyAlignment="1">
      <alignment horizontal="center" vertical="center"/>
    </xf>
    <xf numFmtId="0" fontId="25" fillId="3" borderId="8" xfId="0" applyFont="1" applyFill="1" applyBorder="1" applyAlignment="1">
      <alignment horizontal="center" vertical="center"/>
    </xf>
    <xf numFmtId="0" fontId="25" fillId="4" borderId="58" xfId="0" applyFont="1" applyFill="1" applyBorder="1" applyAlignment="1">
      <alignment horizontal="center" vertical="center" wrapText="1"/>
    </xf>
    <xf numFmtId="0" fontId="25" fillId="4" borderId="53" xfId="0" applyFont="1" applyFill="1" applyBorder="1" applyAlignment="1">
      <alignment horizontal="center" vertical="center" wrapText="1"/>
    </xf>
    <xf numFmtId="0" fontId="19" fillId="0" borderId="0" xfId="7" applyFont="1" applyAlignment="1">
      <alignment horizontal="center" wrapText="1" readingOrder="2"/>
    </xf>
    <xf numFmtId="0" fontId="31" fillId="0" borderId="0" xfId="7" applyFont="1" applyAlignment="1">
      <alignment horizontal="left" vertical="center" wrapText="1"/>
    </xf>
    <xf numFmtId="0" fontId="31" fillId="3" borderId="110" xfId="19" applyFont="1" applyFill="1" applyBorder="1" applyAlignment="1">
      <alignment horizontal="center" vertical="center"/>
    </xf>
    <xf numFmtId="0" fontId="31" fillId="3" borderId="50" xfId="19" applyFont="1" applyFill="1" applyBorder="1" applyAlignment="1">
      <alignment horizontal="center" vertical="center"/>
    </xf>
    <xf numFmtId="0" fontId="31" fillId="3" borderId="109" xfId="19" applyFont="1" applyFill="1" applyBorder="1" applyAlignment="1">
      <alignment horizontal="center" vertical="center"/>
    </xf>
    <xf numFmtId="0" fontId="11" fillId="3" borderId="111" xfId="7" applyFont="1" applyFill="1" applyBorder="1" applyAlignment="1">
      <alignment horizontal="center" vertical="center" wrapText="1" readingOrder="1"/>
    </xf>
    <xf numFmtId="0" fontId="11" fillId="3" borderId="37" xfId="7" applyFont="1" applyFill="1" applyBorder="1" applyAlignment="1">
      <alignment horizontal="center" vertical="center" wrapText="1" readingOrder="1"/>
    </xf>
    <xf numFmtId="0" fontId="25" fillId="3" borderId="111"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25" fillId="3" borderId="36" xfId="0" applyFont="1" applyFill="1" applyBorder="1" applyAlignment="1">
      <alignment horizontal="center" vertical="center" wrapText="1"/>
    </xf>
    <xf numFmtId="0" fontId="31" fillId="3" borderId="111" xfId="0" applyFont="1" applyFill="1" applyBorder="1" applyAlignment="1">
      <alignment horizontal="center" vertical="center" wrapText="1"/>
    </xf>
    <xf numFmtId="0" fontId="18" fillId="3" borderId="37" xfId="0" applyFont="1" applyFill="1" applyBorder="1" applyAlignment="1">
      <alignment horizontal="center" vertical="center"/>
    </xf>
    <xf numFmtId="0" fontId="18" fillId="3" borderId="36" xfId="0" applyFont="1" applyFill="1" applyBorder="1" applyAlignment="1">
      <alignment horizontal="center" vertical="center"/>
    </xf>
    <xf numFmtId="0" fontId="26" fillId="3" borderId="6" xfId="7" applyFont="1" applyFill="1" applyBorder="1" applyAlignment="1">
      <alignment horizontal="center" vertical="top" wrapText="1"/>
    </xf>
    <xf numFmtId="0" fontId="26" fillId="3" borderId="113" xfId="7" applyFont="1" applyFill="1" applyBorder="1" applyAlignment="1">
      <alignment horizontal="center" vertical="top" wrapText="1"/>
    </xf>
    <xf numFmtId="0" fontId="44" fillId="3" borderId="33" xfId="0" applyFont="1" applyFill="1" applyBorder="1" applyAlignment="1">
      <alignment horizontal="center" vertical="center" wrapText="1"/>
    </xf>
    <xf numFmtId="0" fontId="44" fillId="3" borderId="123" xfId="0" applyFont="1" applyFill="1" applyBorder="1" applyAlignment="1">
      <alignment horizontal="center" vertical="center" wrapText="1"/>
    </xf>
    <xf numFmtId="0" fontId="30" fillId="0" borderId="0" xfId="19" applyFont="1" applyAlignment="1">
      <alignment horizontal="center" wrapText="1"/>
    </xf>
    <xf numFmtId="0" fontId="31" fillId="0" borderId="0" xfId="7" applyFont="1" applyAlignment="1">
      <alignment vertical="center" wrapText="1"/>
    </xf>
    <xf numFmtId="0" fontId="31" fillId="3" borderId="21" xfId="7" applyFont="1" applyFill="1" applyBorder="1" applyAlignment="1">
      <alignment horizontal="center" vertical="center" wrapText="1"/>
    </xf>
    <xf numFmtId="0" fontId="31" fillId="3" borderId="25" xfId="7" applyFont="1" applyFill="1" applyBorder="1" applyAlignment="1">
      <alignment horizontal="center" vertical="center" wrapText="1"/>
    </xf>
    <xf numFmtId="0" fontId="31" fillId="3" borderId="23" xfId="7" applyFont="1" applyFill="1" applyBorder="1" applyAlignment="1">
      <alignment horizontal="center" vertical="center" wrapText="1"/>
    </xf>
    <xf numFmtId="0" fontId="7" fillId="3" borderId="20" xfId="7" applyFont="1" applyFill="1" applyBorder="1" applyAlignment="1">
      <alignment horizontal="center" wrapText="1"/>
    </xf>
    <xf numFmtId="0" fontId="7" fillId="3" borderId="29" xfId="7" applyFont="1" applyFill="1" applyBorder="1" applyAlignment="1">
      <alignment horizontal="center" wrapText="1"/>
    </xf>
    <xf numFmtId="0" fontId="7" fillId="3" borderId="21" xfId="7" applyFont="1" applyFill="1" applyBorder="1" applyAlignment="1">
      <alignment horizontal="center" wrapText="1"/>
    </xf>
    <xf numFmtId="0" fontId="7" fillId="3" borderId="16" xfId="7" applyFont="1" applyFill="1" applyBorder="1" applyAlignment="1">
      <alignment horizontal="center" wrapText="1"/>
    </xf>
    <xf numFmtId="0" fontId="7" fillId="3" borderId="6" xfId="7" applyFont="1" applyFill="1" applyBorder="1" applyAlignment="1">
      <alignment horizontal="center" wrapText="1"/>
    </xf>
    <xf numFmtId="0" fontId="25" fillId="3" borderId="16" xfId="7" applyFont="1" applyFill="1" applyBorder="1" applyAlignment="1">
      <alignment horizontal="center" vertical="center" wrapText="1"/>
    </xf>
    <xf numFmtId="0" fontId="25" fillId="3" borderId="6" xfId="7" applyFont="1" applyFill="1" applyBorder="1" applyAlignment="1">
      <alignment horizontal="center" vertical="center" wrapText="1"/>
    </xf>
    <xf numFmtId="0" fontId="25" fillId="3" borderId="113" xfId="7" applyFont="1" applyFill="1" applyBorder="1" applyAlignment="1">
      <alignment horizontal="center" vertical="center" wrapText="1"/>
    </xf>
    <xf numFmtId="0" fontId="31" fillId="3" borderId="16" xfId="7" applyFont="1" applyFill="1" applyBorder="1" applyAlignment="1">
      <alignment horizontal="center" vertical="center" wrapText="1"/>
    </xf>
    <xf numFmtId="0" fontId="31" fillId="3" borderId="6" xfId="7" applyFont="1" applyFill="1" applyBorder="1" applyAlignment="1">
      <alignment horizontal="center" vertical="center" wrapText="1"/>
    </xf>
    <xf numFmtId="0" fontId="31" fillId="3" borderId="113" xfId="7" applyFont="1" applyFill="1" applyBorder="1" applyAlignment="1">
      <alignment horizontal="center" vertical="center" wrapText="1"/>
    </xf>
    <xf numFmtId="0" fontId="26" fillId="3" borderId="22" xfId="7" applyFont="1" applyFill="1" applyBorder="1" applyAlignment="1">
      <alignment horizontal="center" vertical="top" wrapText="1"/>
    </xf>
    <xf numFmtId="0" fontId="26" fillId="3" borderId="8" xfId="7" applyFont="1" applyFill="1" applyBorder="1" applyAlignment="1">
      <alignment horizontal="center" vertical="top" wrapText="1"/>
    </xf>
    <xf numFmtId="0" fontId="26" fillId="3" borderId="23" xfId="7" applyFont="1" applyFill="1" applyBorder="1" applyAlignment="1">
      <alignment horizontal="center" vertical="top" wrapText="1"/>
    </xf>
    <xf numFmtId="0" fontId="29" fillId="0" borderId="0" xfId="19" applyFont="1" applyAlignment="1">
      <alignment vertical="center" wrapText="1"/>
    </xf>
    <xf numFmtId="0" fontId="31" fillId="3" borderId="29" xfId="0" applyFont="1" applyFill="1" applyBorder="1" applyAlignment="1">
      <alignment horizontal="center" vertical="center"/>
    </xf>
    <xf numFmtId="0" fontId="31" fillId="3" borderId="0" xfId="0" applyFont="1" applyFill="1" applyAlignment="1">
      <alignment horizontal="center" vertical="center"/>
    </xf>
    <xf numFmtId="0" fontId="31" fillId="3" borderId="8" xfId="0" applyFont="1" applyFill="1" applyBorder="1" applyAlignment="1">
      <alignment horizontal="center" vertical="center"/>
    </xf>
    <xf numFmtId="0" fontId="7" fillId="0" borderId="0" xfId="0" applyFont="1" applyAlignment="1">
      <alignment horizontal="right" vertical="center" wrapText="1" readingOrder="2"/>
    </xf>
    <xf numFmtId="0" fontId="12" fillId="0" borderId="0" xfId="0" applyFont="1" applyAlignment="1">
      <alignment horizontal="left" vertical="center" wrapText="1" readingOrder="1"/>
    </xf>
    <xf numFmtId="0" fontId="25" fillId="4" borderId="42" xfId="7" applyFont="1" applyFill="1" applyBorder="1" applyAlignment="1">
      <alignment horizontal="center" vertical="center" wrapText="1"/>
    </xf>
    <xf numFmtId="0" fontId="31" fillId="3" borderId="77" xfId="0" applyFont="1" applyFill="1" applyBorder="1" applyAlignment="1">
      <alignment horizontal="center" vertical="center" wrapText="1"/>
    </xf>
    <xf numFmtId="0" fontId="31" fillId="3" borderId="80" xfId="0" applyFont="1" applyFill="1" applyBorder="1" applyAlignment="1">
      <alignment horizontal="center" vertical="center" wrapText="1"/>
    </xf>
    <xf numFmtId="0" fontId="31" fillId="3" borderId="84" xfId="0" applyFont="1" applyFill="1" applyBorder="1" applyAlignment="1">
      <alignment horizontal="center" vertical="center" wrapText="1"/>
    </xf>
    <xf numFmtId="0" fontId="11" fillId="3" borderId="78" xfId="7" applyFont="1" applyFill="1" applyBorder="1" applyAlignment="1">
      <alignment horizontal="center" vertical="center" wrapText="1" readingOrder="1"/>
    </xf>
    <xf numFmtId="0" fontId="11" fillId="3" borderId="81" xfId="7" applyFont="1" applyFill="1" applyBorder="1" applyAlignment="1">
      <alignment horizontal="center" vertical="center" wrapText="1" readingOrder="1"/>
    </xf>
    <xf numFmtId="0" fontId="25" fillId="3" borderId="78" xfId="0" applyFont="1" applyFill="1" applyBorder="1" applyAlignment="1">
      <alignment horizontal="center" vertical="center" wrapText="1"/>
    </xf>
    <xf numFmtId="0" fontId="25" fillId="3" borderId="82" xfId="0" applyFont="1" applyFill="1" applyBorder="1" applyAlignment="1">
      <alignment horizontal="center" vertical="center" wrapText="1"/>
    </xf>
    <xf numFmtId="0" fontId="25" fillId="3" borderId="81" xfId="0" applyFont="1" applyFill="1" applyBorder="1" applyAlignment="1">
      <alignment horizontal="center" vertical="center" wrapText="1"/>
    </xf>
    <xf numFmtId="0" fontId="31" fillId="3" borderId="79" xfId="0" applyFont="1" applyFill="1" applyBorder="1" applyAlignment="1">
      <alignment horizontal="center" vertical="center" wrapText="1"/>
    </xf>
    <xf numFmtId="0" fontId="18" fillId="3" borderId="83" xfId="0" applyFont="1" applyFill="1" applyBorder="1" applyAlignment="1">
      <alignment horizontal="center" vertical="center"/>
    </xf>
    <xf numFmtId="0" fontId="18" fillId="3" borderId="85" xfId="0" applyFont="1" applyFill="1" applyBorder="1" applyAlignment="1">
      <alignment horizontal="center" vertical="center"/>
    </xf>
    <xf numFmtId="0" fontId="21" fillId="0" borderId="8" xfId="7" applyFont="1" applyBorder="1" applyAlignment="1">
      <alignment horizontal="right" vertical="center" wrapText="1"/>
    </xf>
    <xf numFmtId="0" fontId="7" fillId="3" borderId="6" xfId="7" applyFont="1" applyFill="1" applyBorder="1" applyAlignment="1">
      <alignment horizontal="center" vertical="center" wrapText="1"/>
    </xf>
    <xf numFmtId="0" fontId="25" fillId="2" borderId="33" xfId="7" applyFont="1" applyFill="1" applyBorder="1" applyAlignment="1">
      <alignment horizontal="center" vertical="center" wrapText="1"/>
    </xf>
    <xf numFmtId="0" fontId="25" fillId="2" borderId="34" xfId="7" applyFont="1" applyFill="1" applyBorder="1" applyAlignment="1">
      <alignment horizontal="center" vertical="center" wrapText="1"/>
    </xf>
    <xf numFmtId="0" fontId="31" fillId="0" borderId="8" xfId="7" applyFont="1" applyBorder="1" applyAlignment="1">
      <alignment horizontal="left" vertical="center" wrapText="1"/>
    </xf>
    <xf numFmtId="0" fontId="31" fillId="2" borderId="5" xfId="7" applyFont="1" applyFill="1" applyBorder="1" applyAlignment="1">
      <alignment horizontal="center" vertical="center" wrapText="1"/>
    </xf>
    <xf numFmtId="0" fontId="12" fillId="0" borderId="0" xfId="0" applyFont="1" applyAlignment="1">
      <alignment horizontal="left" vertical="center" wrapText="1"/>
    </xf>
    <xf numFmtId="49" fontId="17" fillId="0" borderId="0" xfId="13" applyNumberFormat="1" applyFont="1" applyAlignment="1">
      <alignment horizontal="center" vertical="center" wrapText="1"/>
    </xf>
    <xf numFmtId="49" fontId="17" fillId="0" borderId="0" xfId="13" applyNumberFormat="1" applyFont="1" applyAlignment="1">
      <alignment horizontal="center" vertical="center"/>
    </xf>
    <xf numFmtId="49" fontId="7" fillId="0" borderId="0" xfId="13" applyNumberFormat="1" applyFont="1" applyAlignment="1">
      <alignment horizontal="center" vertical="center" wrapText="1"/>
    </xf>
    <xf numFmtId="49" fontId="4" fillId="0" borderId="0" xfId="13" applyNumberFormat="1" applyFont="1" applyAlignment="1">
      <alignment horizontal="center" vertical="center" wrapText="1"/>
    </xf>
    <xf numFmtId="49" fontId="8" fillId="0" borderId="0" xfId="13" applyNumberFormat="1" applyFont="1" applyAlignment="1">
      <alignment vertical="center"/>
    </xf>
    <xf numFmtId="49" fontId="7" fillId="3" borderId="16" xfId="13" applyNumberFormat="1" applyFont="1" applyFill="1" applyBorder="1" applyAlignment="1">
      <alignment horizontal="center" vertical="center"/>
    </xf>
    <xf numFmtId="49" fontId="7" fillId="3" borderId="6" xfId="13" applyNumberFormat="1" applyFont="1" applyFill="1" applyBorder="1" applyAlignment="1">
      <alignment horizontal="center" vertical="center"/>
    </xf>
    <xf numFmtId="49" fontId="7" fillId="3" borderId="113" xfId="13" applyNumberFormat="1" applyFont="1" applyFill="1" applyBorder="1" applyAlignment="1">
      <alignment horizontal="center" vertical="center"/>
    </xf>
    <xf numFmtId="49" fontId="7" fillId="3" borderId="20" xfId="13" applyNumberFormat="1" applyFont="1" applyFill="1" applyBorder="1" applyAlignment="1">
      <alignment horizontal="center" vertical="center"/>
    </xf>
    <xf numFmtId="49" fontId="7" fillId="3" borderId="29" xfId="13" applyNumberFormat="1" applyFont="1" applyFill="1" applyBorder="1" applyAlignment="1">
      <alignment horizontal="center" vertical="center"/>
    </xf>
    <xf numFmtId="49" fontId="7" fillId="3" borderId="21" xfId="13" applyNumberFormat="1" applyFont="1" applyFill="1" applyBorder="1" applyAlignment="1">
      <alignment horizontal="center" vertical="center"/>
    </xf>
    <xf numFmtId="49" fontId="26" fillId="3" borderId="16" xfId="13" applyNumberFormat="1" applyFont="1" applyFill="1" applyBorder="1" applyAlignment="1">
      <alignment horizontal="center" vertical="center"/>
    </xf>
    <xf numFmtId="49" fontId="26" fillId="3" borderId="6" xfId="13" applyNumberFormat="1" applyFont="1" applyFill="1" applyBorder="1" applyAlignment="1">
      <alignment horizontal="center" vertical="center"/>
    </xf>
    <xf numFmtId="49" fontId="26" fillId="3" borderId="113" xfId="13" applyNumberFormat="1" applyFont="1" applyFill="1" applyBorder="1" applyAlignment="1">
      <alignment horizontal="center" vertical="center"/>
    </xf>
    <xf numFmtId="49" fontId="12" fillId="3" borderId="22" xfId="13" applyNumberFormat="1" applyFont="1" applyFill="1" applyBorder="1" applyAlignment="1">
      <alignment horizontal="center" vertical="center"/>
    </xf>
    <xf numFmtId="49" fontId="12" fillId="3" borderId="8" xfId="13" applyNumberFormat="1" applyFont="1" applyFill="1" applyBorder="1" applyAlignment="1">
      <alignment horizontal="center" vertical="center"/>
    </xf>
    <xf numFmtId="49" fontId="12" fillId="3" borderId="23" xfId="13" applyNumberFormat="1" applyFont="1" applyFill="1" applyBorder="1" applyAlignment="1">
      <alignment horizontal="center" vertical="center"/>
    </xf>
    <xf numFmtId="0" fontId="11" fillId="3" borderId="124" xfId="7" applyFont="1" applyFill="1" applyBorder="1" applyAlignment="1">
      <alignment horizontal="center" vertical="center" wrapText="1" readingOrder="1"/>
    </xf>
    <xf numFmtId="0" fontId="11" fillId="3" borderId="125" xfId="7" applyFont="1" applyFill="1" applyBorder="1" applyAlignment="1">
      <alignment horizontal="center" vertical="center" wrapText="1" readingOrder="1"/>
    </xf>
    <xf numFmtId="0" fontId="46" fillId="0" borderId="0" xfId="13" applyFont="1" applyAlignment="1">
      <alignment horizontal="right"/>
    </xf>
    <xf numFmtId="49" fontId="4" fillId="3" borderId="5" xfId="13" applyNumberFormat="1" applyFont="1" applyFill="1" applyBorder="1" applyAlignment="1">
      <alignment horizontal="center" vertical="center"/>
    </xf>
    <xf numFmtId="49" fontId="8" fillId="3" borderId="5" xfId="13" applyNumberFormat="1" applyFont="1" applyFill="1" applyBorder="1" applyAlignment="1">
      <alignment horizontal="center" vertical="center"/>
    </xf>
    <xf numFmtId="0" fontId="12" fillId="0" borderId="29" xfId="19" applyFont="1" applyBorder="1" applyAlignment="1">
      <alignment horizontal="left" vertical="center" wrapText="1"/>
    </xf>
    <xf numFmtId="0" fontId="26" fillId="0" borderId="0" xfId="19" applyFont="1" applyAlignment="1">
      <alignment horizontal="left" vertical="center" wrapText="1"/>
    </xf>
    <xf numFmtId="49" fontId="17" fillId="0" borderId="0" xfId="13" applyNumberFormat="1" applyFont="1" applyAlignment="1">
      <alignment horizontal="center" wrapText="1"/>
    </xf>
    <xf numFmtId="49" fontId="17" fillId="0" borderId="0" xfId="13" applyNumberFormat="1" applyFont="1" applyAlignment="1">
      <alignment horizontal="center"/>
    </xf>
    <xf numFmtId="49" fontId="4" fillId="0" borderId="0" xfId="13" applyNumberFormat="1" applyFont="1" applyAlignment="1">
      <alignment horizontal="center" vertical="top" wrapText="1"/>
    </xf>
    <xf numFmtId="49" fontId="7" fillId="3" borderId="16" xfId="13" applyNumberFormat="1" applyFont="1" applyFill="1" applyBorder="1" applyAlignment="1">
      <alignment horizontal="center"/>
    </xf>
    <xf numFmtId="49" fontId="26" fillId="3" borderId="16" xfId="13" applyNumberFormat="1" applyFont="1" applyFill="1" applyBorder="1" applyAlignment="1">
      <alignment horizontal="center" vertical="center" wrapText="1"/>
    </xf>
    <xf numFmtId="49" fontId="26" fillId="3" borderId="6" xfId="13" applyNumberFormat="1" applyFont="1" applyFill="1" applyBorder="1" applyAlignment="1">
      <alignment horizontal="center" vertical="center" wrapText="1"/>
    </xf>
    <xf numFmtId="49" fontId="26" fillId="3" borderId="113" xfId="13" applyNumberFormat="1" applyFont="1" applyFill="1" applyBorder="1" applyAlignment="1">
      <alignment horizontal="center" vertical="center" wrapText="1"/>
    </xf>
    <xf numFmtId="49" fontId="12" fillId="3" borderId="6" xfId="13" applyNumberFormat="1" applyFont="1" applyFill="1" applyBorder="1" applyAlignment="1">
      <alignment horizontal="center" vertical="top"/>
    </xf>
    <xf numFmtId="49" fontId="51" fillId="0" borderId="0" xfId="13" applyNumberFormat="1" applyFont="1" applyAlignment="1">
      <alignment horizontal="center" vertical="center"/>
    </xf>
    <xf numFmtId="49" fontId="50" fillId="0" borderId="0" xfId="13" applyNumberFormat="1" applyFont="1" applyAlignment="1">
      <alignment horizontal="center" vertical="center" wrapText="1"/>
    </xf>
    <xf numFmtId="49" fontId="8" fillId="3" borderId="16" xfId="13" applyNumberFormat="1" applyFont="1" applyFill="1" applyBorder="1" applyAlignment="1">
      <alignment horizontal="center" vertical="center"/>
    </xf>
    <xf numFmtId="49" fontId="4" fillId="3" borderId="16" xfId="13" applyNumberFormat="1" applyFont="1" applyFill="1" applyBorder="1" applyAlignment="1">
      <alignment horizontal="center" vertical="center"/>
    </xf>
    <xf numFmtId="49" fontId="4" fillId="3" borderId="6" xfId="13" applyNumberFormat="1" applyFont="1" applyFill="1" applyBorder="1" applyAlignment="1">
      <alignment horizontal="center" vertical="center"/>
    </xf>
    <xf numFmtId="49" fontId="4" fillId="3" borderId="113" xfId="13" applyNumberFormat="1" applyFont="1" applyFill="1" applyBorder="1" applyAlignment="1">
      <alignment horizontal="center" vertical="center"/>
    </xf>
    <xf numFmtId="49" fontId="4" fillId="3" borderId="5" xfId="13" applyNumberFormat="1" applyFont="1" applyFill="1" applyBorder="1" applyAlignment="1">
      <alignment horizontal="center" vertical="center" wrapText="1"/>
    </xf>
    <xf numFmtId="0" fontId="26" fillId="0" borderId="29" xfId="19" applyFont="1" applyBorder="1" applyAlignment="1">
      <alignment horizontal="left" vertical="center" wrapText="1"/>
    </xf>
    <xf numFmtId="0" fontId="46" fillId="0" borderId="8" xfId="13" applyFont="1" applyBorder="1" applyAlignment="1">
      <alignment horizontal="right"/>
    </xf>
    <xf numFmtId="0" fontId="25" fillId="3" borderId="63" xfId="0" applyFont="1" applyFill="1" applyBorder="1" applyAlignment="1">
      <alignment horizontal="center" vertical="center" wrapText="1"/>
    </xf>
    <xf numFmtId="0" fontId="25" fillId="3" borderId="64" xfId="0" applyFont="1" applyFill="1" applyBorder="1" applyAlignment="1">
      <alignment horizontal="center" vertical="center" wrapText="1"/>
    </xf>
    <xf numFmtId="0" fontId="24" fillId="0" borderId="0" xfId="0" applyFont="1" applyAlignment="1">
      <alignment horizontal="center" vertical="center" wrapText="1"/>
    </xf>
    <xf numFmtId="0" fontId="24" fillId="0" borderId="8" xfId="0" applyFont="1" applyBorder="1" applyAlignment="1">
      <alignment horizontal="center" vertical="top" wrapText="1"/>
    </xf>
    <xf numFmtId="0" fontId="25" fillId="3" borderId="51" xfId="0" applyFont="1" applyFill="1" applyBorder="1" applyAlignment="1">
      <alignment horizontal="center" vertical="center" wrapText="1"/>
    </xf>
    <xf numFmtId="0" fontId="25" fillId="3" borderId="44" xfId="0" applyFont="1" applyFill="1" applyBorder="1" applyAlignment="1">
      <alignment horizontal="center" vertical="center" wrapText="1"/>
    </xf>
    <xf numFmtId="0" fontId="25" fillId="3" borderId="39" xfId="0" applyFont="1" applyFill="1" applyBorder="1" applyAlignment="1">
      <alignment horizontal="center" vertical="center" wrapText="1"/>
    </xf>
    <xf numFmtId="0" fontId="31" fillId="3" borderId="67" xfId="0" applyFont="1" applyFill="1" applyBorder="1" applyAlignment="1">
      <alignment horizontal="center" vertical="center" wrapText="1"/>
    </xf>
    <xf numFmtId="0" fontId="31" fillId="3" borderId="68" xfId="0" applyFont="1" applyFill="1" applyBorder="1" applyAlignment="1">
      <alignment horizontal="center" vertical="center" wrapText="1"/>
    </xf>
    <xf numFmtId="0" fontId="31" fillId="3" borderId="69" xfId="0" applyFont="1" applyFill="1" applyBorder="1" applyAlignment="1">
      <alignment horizontal="center" vertical="center" wrapText="1"/>
    </xf>
    <xf numFmtId="0" fontId="31" fillId="3" borderId="51" xfId="0" applyFont="1" applyFill="1" applyBorder="1" applyAlignment="1">
      <alignment horizontal="center" vertical="center" wrapText="1"/>
    </xf>
    <xf numFmtId="0" fontId="31" fillId="3" borderId="44" xfId="0" applyFont="1" applyFill="1" applyBorder="1" applyAlignment="1">
      <alignment horizontal="center" vertical="center" wrapText="1"/>
    </xf>
    <xf numFmtId="0" fontId="31" fillId="3" borderId="39" xfId="0" applyFont="1" applyFill="1" applyBorder="1" applyAlignment="1">
      <alignment horizontal="center" vertical="center" wrapText="1"/>
    </xf>
    <xf numFmtId="49" fontId="7" fillId="0" borderId="0" xfId="28" applyNumberFormat="1" applyFont="1" applyAlignment="1">
      <alignment vertical="center"/>
    </xf>
    <xf numFmtId="49" fontId="12" fillId="3" borderId="44" xfId="28" applyNumberFormat="1" applyFont="1" applyFill="1" applyBorder="1" applyAlignment="1">
      <alignment horizontal="center" vertical="center" wrapText="1"/>
    </xf>
    <xf numFmtId="49" fontId="4" fillId="0" borderId="0" xfId="28" applyNumberFormat="1" applyFont="1" applyAlignment="1">
      <alignment horizontal="center" vertical="center" wrapText="1"/>
    </xf>
    <xf numFmtId="49" fontId="7" fillId="3" borderId="51" xfId="28" applyNumberFormat="1" applyFont="1" applyFill="1" applyBorder="1" applyAlignment="1">
      <alignment horizontal="center"/>
    </xf>
    <xf numFmtId="49" fontId="7" fillId="3" borderId="51" xfId="28" applyNumberFormat="1" applyFont="1" applyFill="1" applyBorder="1" applyAlignment="1">
      <alignment horizontal="center" vertical="center" wrapText="1"/>
    </xf>
    <xf numFmtId="49" fontId="7" fillId="3" borderId="44" xfId="28" applyNumberFormat="1" applyFont="1" applyFill="1" applyBorder="1" applyAlignment="1">
      <alignment horizontal="center" vertical="center" wrapText="1"/>
    </xf>
    <xf numFmtId="49" fontId="26" fillId="3" borderId="39" xfId="28" applyNumberFormat="1" applyFont="1" applyFill="1" applyBorder="1" applyAlignment="1">
      <alignment horizontal="center" vertical="top"/>
    </xf>
    <xf numFmtId="49" fontId="7" fillId="3" borderId="51" xfId="28" applyNumberFormat="1" applyFont="1" applyFill="1" applyBorder="1" applyAlignment="1">
      <alignment horizontal="center" vertical="center"/>
    </xf>
    <xf numFmtId="49" fontId="7" fillId="3" borderId="44" xfId="28" applyNumberFormat="1" applyFont="1" applyFill="1" applyBorder="1" applyAlignment="1">
      <alignment horizontal="center" vertical="center"/>
    </xf>
    <xf numFmtId="49" fontId="7" fillId="3" borderId="39" xfId="28" applyNumberFormat="1" applyFont="1" applyFill="1" applyBorder="1" applyAlignment="1">
      <alignment horizontal="center" vertical="center"/>
    </xf>
    <xf numFmtId="49" fontId="7" fillId="3" borderId="51" xfId="28" applyNumberFormat="1" applyFont="1" applyFill="1" applyBorder="1" applyAlignment="1">
      <alignment horizontal="center" wrapText="1"/>
    </xf>
    <xf numFmtId="49" fontId="7" fillId="3" borderId="44" xfId="28" applyNumberFormat="1" applyFont="1" applyFill="1" applyBorder="1" applyAlignment="1">
      <alignment horizontal="center" wrapText="1"/>
    </xf>
    <xf numFmtId="49" fontId="8" fillId="3" borderId="60" xfId="28" applyNumberFormat="1" applyFont="1" applyFill="1" applyBorder="1" applyAlignment="1">
      <alignment horizontal="center" vertical="center" wrapText="1"/>
    </xf>
    <xf numFmtId="49" fontId="8" fillId="3" borderId="61" xfId="28" applyNumberFormat="1" applyFont="1" applyFill="1" applyBorder="1" applyAlignment="1">
      <alignment horizontal="center" vertical="center" wrapText="1"/>
    </xf>
    <xf numFmtId="49" fontId="12" fillId="3" borderId="39" xfId="28" applyNumberFormat="1" applyFont="1" applyFill="1" applyBorder="1" applyAlignment="1">
      <alignment horizontal="center" vertical="center" wrapText="1"/>
    </xf>
    <xf numFmtId="49" fontId="12" fillId="3" borderId="44" xfId="28" applyNumberFormat="1" applyFont="1" applyFill="1" applyBorder="1" applyAlignment="1">
      <alignment horizontal="center" vertical="top" wrapText="1"/>
    </xf>
    <xf numFmtId="49" fontId="12" fillId="3" borderId="39" xfId="28" applyNumberFormat="1" applyFont="1" applyFill="1" applyBorder="1" applyAlignment="1">
      <alignment horizontal="center" vertical="top" wrapText="1"/>
    </xf>
    <xf numFmtId="49" fontId="26" fillId="3" borderId="51" xfId="28" applyNumberFormat="1" applyFont="1" applyFill="1" applyBorder="1" applyAlignment="1">
      <alignment horizontal="center" vertical="center"/>
    </xf>
    <xf numFmtId="49" fontId="26" fillId="3" borderId="44" xfId="28" applyNumberFormat="1" applyFont="1" applyFill="1" applyBorder="1" applyAlignment="1">
      <alignment horizontal="center" vertical="center"/>
    </xf>
    <xf numFmtId="49" fontId="26" fillId="3" borderId="39" xfId="28" applyNumberFormat="1" applyFont="1" applyFill="1" applyBorder="1" applyAlignment="1">
      <alignment horizontal="center" vertical="center"/>
    </xf>
    <xf numFmtId="0" fontId="4" fillId="3" borderId="51" xfId="28" applyFont="1" applyFill="1" applyBorder="1" applyAlignment="1">
      <alignment horizontal="center" vertical="center" wrapText="1"/>
    </xf>
    <xf numFmtId="0" fontId="4" fillId="3" borderId="44" xfId="28" applyFont="1" applyFill="1" applyBorder="1" applyAlignment="1">
      <alignment horizontal="center" vertical="center" wrapText="1"/>
    </xf>
    <xf numFmtId="0" fontId="4" fillId="3" borderId="39" xfId="28" applyFont="1" applyFill="1" applyBorder="1" applyAlignment="1">
      <alignment horizontal="center" vertical="center" wrapText="1"/>
    </xf>
    <xf numFmtId="49" fontId="12" fillId="3" borderId="55" xfId="28" applyNumberFormat="1" applyFont="1" applyFill="1" applyBorder="1" applyAlignment="1">
      <alignment horizontal="center" vertical="center" wrapText="1"/>
    </xf>
    <xf numFmtId="49" fontId="12" fillId="3" borderId="62" xfId="28" applyNumberFormat="1" applyFont="1" applyFill="1" applyBorder="1" applyAlignment="1">
      <alignment horizontal="center" vertical="center" wrapText="1"/>
    </xf>
    <xf numFmtId="49" fontId="7" fillId="3" borderId="63" xfId="28" applyNumberFormat="1" applyFont="1" applyFill="1" applyBorder="1" applyAlignment="1">
      <alignment horizontal="center" vertical="center" wrapText="1"/>
    </xf>
    <xf numFmtId="49" fontId="7" fillId="3" borderId="64" xfId="28" applyNumberFormat="1" applyFont="1" applyFill="1" applyBorder="1" applyAlignment="1">
      <alignment horizontal="center" vertical="center" wrapText="1"/>
    </xf>
    <xf numFmtId="0" fontId="26" fillId="4" borderId="63" xfId="0" applyFont="1" applyFill="1" applyBorder="1" applyAlignment="1">
      <alignment horizontal="center" vertical="center" wrapText="1"/>
    </xf>
    <xf numFmtId="0" fontId="26" fillId="4" borderId="64" xfId="0" applyFont="1" applyFill="1" applyBorder="1" applyAlignment="1">
      <alignment horizontal="center" vertical="center" wrapText="1"/>
    </xf>
    <xf numFmtId="0" fontId="67" fillId="0" borderId="0" xfId="0" applyFont="1" applyAlignment="1">
      <alignment horizontal="center" vertical="center" wrapText="1"/>
    </xf>
    <xf numFmtId="0" fontId="68" fillId="0" borderId="0" xfId="0" applyFont="1" applyAlignment="1">
      <alignment horizontal="center" vertical="center" wrapText="1"/>
    </xf>
    <xf numFmtId="0" fontId="30" fillId="0" borderId="0" xfId="7" applyFont="1" applyAlignment="1">
      <alignment horizontal="center" vertical="center" wrapText="1"/>
    </xf>
    <xf numFmtId="0" fontId="31" fillId="3" borderId="31" xfId="78" applyFont="1" applyFill="1" applyBorder="1" applyAlignment="1">
      <alignment horizontal="center" vertical="center"/>
    </xf>
    <xf numFmtId="0" fontId="31" fillId="3" borderId="14" xfId="78" applyFont="1" applyFill="1" applyBorder="1" applyAlignment="1">
      <alignment horizontal="center" vertical="center"/>
    </xf>
    <xf numFmtId="0" fontId="31" fillId="3" borderId="15" xfId="78" applyFont="1" applyFill="1" applyBorder="1" applyAlignment="1">
      <alignment horizontal="center" vertical="center"/>
    </xf>
    <xf numFmtId="0" fontId="7" fillId="3" borderId="31" xfId="78" applyFont="1" applyFill="1" applyBorder="1" applyAlignment="1">
      <alignment horizontal="center" vertical="center" wrapText="1"/>
    </xf>
    <xf numFmtId="0" fontId="7" fillId="3" borderId="14" xfId="78" applyFont="1" applyFill="1" applyBorder="1" applyAlignment="1">
      <alignment horizontal="center" vertical="center" wrapText="1"/>
    </xf>
    <xf numFmtId="0" fontId="7" fillId="3" borderId="31" xfId="78" applyFont="1" applyFill="1" applyBorder="1" applyAlignment="1">
      <alignment horizontal="center" wrapText="1"/>
    </xf>
    <xf numFmtId="0" fontId="7" fillId="3" borderId="14" xfId="78" applyFont="1" applyFill="1" applyBorder="1" applyAlignment="1">
      <alignment horizontal="center" wrapText="1"/>
    </xf>
    <xf numFmtId="0" fontId="25" fillId="4" borderId="63" xfId="0" applyFont="1" applyFill="1" applyBorder="1" applyAlignment="1">
      <alignment horizontal="center" vertical="center" wrapText="1"/>
    </xf>
    <xf numFmtId="0" fontId="25" fillId="3" borderId="31" xfId="78" applyFont="1" applyFill="1" applyBorder="1" applyAlignment="1">
      <alignment horizontal="center" vertical="center"/>
    </xf>
    <xf numFmtId="0" fontId="25" fillId="3" borderId="14" xfId="78" applyFont="1" applyFill="1" applyBorder="1" applyAlignment="1">
      <alignment horizontal="center" vertical="center"/>
    </xf>
    <xf numFmtId="0" fontId="25" fillId="3" borderId="15" xfId="78" applyFont="1" applyFill="1" applyBorder="1" applyAlignment="1">
      <alignment horizontal="center" vertical="center"/>
    </xf>
    <xf numFmtId="0" fontId="24" fillId="3" borderId="31" xfId="78" applyFont="1" applyFill="1" applyBorder="1" applyAlignment="1">
      <alignment horizontal="center" vertical="center" wrapText="1"/>
    </xf>
    <xf numFmtId="0" fontId="24" fillId="3" borderId="14" xfId="78" applyFont="1" applyFill="1" applyBorder="1" applyAlignment="1">
      <alignment horizontal="center" vertical="center" wrapText="1"/>
    </xf>
    <xf numFmtId="0" fontId="24" fillId="3" borderId="15" xfId="78" applyFont="1" applyFill="1" applyBorder="1" applyAlignment="1">
      <alignment horizontal="center" vertical="center" wrapText="1"/>
    </xf>
    <xf numFmtId="0" fontId="12" fillId="3" borderId="14" xfId="78" applyFont="1" applyFill="1" applyBorder="1" applyAlignment="1">
      <alignment horizontal="center" vertical="top" wrapText="1"/>
    </xf>
    <xf numFmtId="0" fontId="12" fillId="3" borderId="15" xfId="78" applyFont="1" applyFill="1" applyBorder="1" applyAlignment="1">
      <alignment horizontal="center" vertical="top" wrapText="1"/>
    </xf>
    <xf numFmtId="0" fontId="31" fillId="3" borderId="31" xfId="78" applyFont="1" applyFill="1" applyBorder="1" applyAlignment="1">
      <alignment horizontal="center" wrapText="1"/>
    </xf>
    <xf numFmtId="0" fontId="31" fillId="3" borderId="14" xfId="78" applyFont="1" applyFill="1" applyBorder="1" applyAlignment="1">
      <alignment horizontal="center" wrapText="1"/>
    </xf>
    <xf numFmtId="0" fontId="31" fillId="3" borderId="31" xfId="78" applyFont="1" applyFill="1" applyBorder="1" applyAlignment="1">
      <alignment horizontal="center" vertical="center" wrapText="1"/>
    </xf>
    <xf numFmtId="0" fontId="31" fillId="3" borderId="14" xfId="78" applyFont="1" applyFill="1" applyBorder="1" applyAlignment="1">
      <alignment horizontal="center" vertical="center" wrapText="1"/>
    </xf>
    <xf numFmtId="0" fontId="7" fillId="0" borderId="29" xfId="78" applyFont="1" applyBorder="1" applyAlignment="1">
      <alignment horizontal="right" vertical="center" wrapText="1" readingOrder="2"/>
    </xf>
    <xf numFmtId="0" fontId="12" fillId="0" borderId="29" xfId="78" applyFont="1" applyBorder="1" applyAlignment="1">
      <alignment horizontal="left" vertical="center" wrapText="1"/>
    </xf>
    <xf numFmtId="0" fontId="44" fillId="3" borderId="35" xfId="78" applyFont="1" applyFill="1" applyBorder="1" applyAlignment="1">
      <alignment horizontal="center" vertical="top" wrapText="1"/>
    </xf>
    <xf numFmtId="0" fontId="44" fillId="3" borderId="14" xfId="78" applyFont="1" applyFill="1" applyBorder="1" applyAlignment="1">
      <alignment horizontal="center" vertical="center" wrapText="1"/>
    </xf>
    <xf numFmtId="0" fontId="44" fillId="3" borderId="15" xfId="78" applyFont="1" applyFill="1" applyBorder="1" applyAlignment="1">
      <alignment horizontal="center" vertical="center" wrapText="1"/>
    </xf>
  </cellXfs>
  <cellStyles count="80">
    <cellStyle name="Comma" xfId="1" builtinId="3"/>
    <cellStyle name="Comma 2" xfId="32" xr:uid="{00000000-0005-0000-0000-000001000000}"/>
    <cellStyle name="Comma 2 2" xfId="34" xr:uid="{00000000-0005-0000-0000-000002000000}"/>
    <cellStyle name="Comma 2 3" xfId="72" xr:uid="{00000000-0005-0000-0000-000003000000}"/>
    <cellStyle name="Comma 2 4" xfId="75" xr:uid="{A3310B80-6F2C-467F-9E83-ABEC232E9DAC}"/>
    <cellStyle name="Comma 3" xfId="35" xr:uid="{00000000-0005-0000-0000-000004000000}"/>
    <cellStyle name="Comma 4" xfId="36" xr:uid="{00000000-0005-0000-0000-000005000000}"/>
    <cellStyle name="Comma 5" xfId="37" xr:uid="{00000000-0005-0000-0000-000006000000}"/>
    <cellStyle name="Comma 6" xfId="74" xr:uid="{D6DE2A98-2483-4CBA-B426-2CF5D6A76533}"/>
    <cellStyle name="Comma 7" xfId="79" xr:uid="{F8647120-A837-4A12-A5E7-EC84718C136E}"/>
    <cellStyle name="H1" xfId="38" xr:uid="{00000000-0005-0000-0000-000007000000}"/>
    <cellStyle name="H2" xfId="39" xr:uid="{00000000-0005-0000-0000-000008000000}"/>
    <cellStyle name="had" xfId="40" xr:uid="{00000000-0005-0000-0000-000009000000}"/>
    <cellStyle name="had0" xfId="41" xr:uid="{00000000-0005-0000-0000-00000A000000}"/>
    <cellStyle name="Had1" xfId="42" xr:uid="{00000000-0005-0000-0000-00000B000000}"/>
    <cellStyle name="Had2" xfId="43" xr:uid="{00000000-0005-0000-0000-00000C000000}"/>
    <cellStyle name="Had3" xfId="44" xr:uid="{00000000-0005-0000-0000-00000D000000}"/>
    <cellStyle name="Hyperlink 2" xfId="2" xr:uid="{00000000-0005-0000-0000-00000E000000}"/>
    <cellStyle name="Hyperlink 2 2" xfId="45" xr:uid="{00000000-0005-0000-0000-00000F000000}"/>
    <cellStyle name="inxa" xfId="46" xr:uid="{00000000-0005-0000-0000-000010000000}"/>
    <cellStyle name="inxe" xfId="47" xr:uid="{00000000-0005-0000-0000-000011000000}"/>
    <cellStyle name="Normal" xfId="0" builtinId="0"/>
    <cellStyle name="Normal 10" xfId="3" xr:uid="{00000000-0005-0000-0000-000013000000}"/>
    <cellStyle name="Normal 10 2" xfId="4" xr:uid="{00000000-0005-0000-0000-000014000000}"/>
    <cellStyle name="Normal 10 3" xfId="27" xr:uid="{00000000-0005-0000-0000-000015000000}"/>
    <cellStyle name="Normal 10 4" xfId="71" xr:uid="{00000000-0005-0000-0000-000016000000}"/>
    <cellStyle name="Normal 11" xfId="5" xr:uid="{00000000-0005-0000-0000-000017000000}"/>
    <cellStyle name="Normal 11 2" xfId="48" xr:uid="{00000000-0005-0000-0000-000018000000}"/>
    <cellStyle name="Normal 11 3" xfId="69" xr:uid="{00000000-0005-0000-0000-000019000000}"/>
    <cellStyle name="Normal 12" xfId="6" xr:uid="{00000000-0005-0000-0000-00001A000000}"/>
    <cellStyle name="Normal 12 2" xfId="49" xr:uid="{00000000-0005-0000-0000-00001B000000}"/>
    <cellStyle name="Normal 12 2 2" xfId="50" xr:uid="{00000000-0005-0000-0000-00001C000000}"/>
    <cellStyle name="Normal 12 3" xfId="51" xr:uid="{00000000-0005-0000-0000-00001D000000}"/>
    <cellStyle name="Normal 13" xfId="33" xr:uid="{00000000-0005-0000-0000-00001E000000}"/>
    <cellStyle name="Normal 13 2" xfId="77" xr:uid="{E02719E3-2D74-4464-ADCB-49BE5442C098}"/>
    <cellStyle name="Normal 14" xfId="52" xr:uid="{00000000-0005-0000-0000-00001F000000}"/>
    <cellStyle name="Normal 15" xfId="53" xr:uid="{00000000-0005-0000-0000-000020000000}"/>
    <cellStyle name="Normal 16" xfId="54" xr:uid="{00000000-0005-0000-0000-000021000000}"/>
    <cellStyle name="Normal 17" xfId="68" xr:uid="{00000000-0005-0000-0000-000022000000}"/>
    <cellStyle name="Normal 18" xfId="76" xr:uid="{7C940DEA-6E58-4758-9E61-6EA0CD337306}"/>
    <cellStyle name="Normal 2" xfId="7" xr:uid="{00000000-0005-0000-0000-000023000000}"/>
    <cellStyle name="Normal 2 2" xfId="8" xr:uid="{00000000-0005-0000-0000-000024000000}"/>
    <cellStyle name="Normal 2 2 2" xfId="9" xr:uid="{00000000-0005-0000-0000-000025000000}"/>
    <cellStyle name="Normal 2 2 2 2" xfId="73" xr:uid="{747F8F3F-D306-4EAE-B4EF-6786A4367D0E}"/>
    <cellStyle name="Normal 2 2 3" xfId="70" xr:uid="{00000000-0005-0000-0000-000026000000}"/>
    <cellStyle name="Normal 2 3" xfId="10" xr:uid="{00000000-0005-0000-0000-000027000000}"/>
    <cellStyle name="Normal 2 3 2" xfId="55" xr:uid="{00000000-0005-0000-0000-000028000000}"/>
    <cellStyle name="Normal 2 3 3" xfId="78" xr:uid="{194449AC-AA39-4C7E-8BA9-EDE12B7F5E6E}"/>
    <cellStyle name="Normal 2 4" xfId="11" xr:uid="{00000000-0005-0000-0000-000029000000}"/>
    <cellStyle name="Normal 2 5" xfId="56" xr:uid="{00000000-0005-0000-0000-00002A000000}"/>
    <cellStyle name="Normal 2_Transport &amp; Communication_P_ 2006" xfId="12" xr:uid="{00000000-0005-0000-0000-00002B000000}"/>
    <cellStyle name="Normal 3" xfId="13" xr:uid="{00000000-0005-0000-0000-00002C000000}"/>
    <cellStyle name="Normal 3 2" xfId="14" xr:uid="{00000000-0005-0000-0000-00002D000000}"/>
    <cellStyle name="Normal 4" xfId="15" xr:uid="{00000000-0005-0000-0000-00002E000000}"/>
    <cellStyle name="Normal 4 2" xfId="16" xr:uid="{00000000-0005-0000-0000-00002F000000}"/>
    <cellStyle name="Normal 4 3" xfId="28" xr:uid="{00000000-0005-0000-0000-000030000000}"/>
    <cellStyle name="Normal 5" xfId="17" xr:uid="{00000000-0005-0000-0000-000031000000}"/>
    <cellStyle name="Normal 5 2" xfId="18" xr:uid="{00000000-0005-0000-0000-000032000000}"/>
    <cellStyle name="Normal 6" xfId="19" xr:uid="{00000000-0005-0000-0000-000033000000}"/>
    <cellStyle name="Normal 6 2" xfId="20" xr:uid="{00000000-0005-0000-0000-000034000000}"/>
    <cellStyle name="Normal 7" xfId="21" xr:uid="{00000000-0005-0000-0000-000035000000}"/>
    <cellStyle name="Normal 7 2" xfId="22" xr:uid="{00000000-0005-0000-0000-000036000000}"/>
    <cellStyle name="Normal 7 3" xfId="29" xr:uid="{00000000-0005-0000-0000-000037000000}"/>
    <cellStyle name="Normal 8" xfId="23" xr:uid="{00000000-0005-0000-0000-000038000000}"/>
    <cellStyle name="Normal 8 2" xfId="24" xr:uid="{00000000-0005-0000-0000-000039000000}"/>
    <cellStyle name="Normal 8 3" xfId="30" xr:uid="{00000000-0005-0000-0000-00003A000000}"/>
    <cellStyle name="Normal 9" xfId="25" xr:uid="{00000000-0005-0000-0000-00003B000000}"/>
    <cellStyle name="Normal 9 2" xfId="26" xr:uid="{00000000-0005-0000-0000-00003C000000}"/>
    <cellStyle name="Normal 9 3" xfId="31" xr:uid="{00000000-0005-0000-0000-00003D000000}"/>
    <cellStyle name="NotA" xfId="57" xr:uid="{00000000-0005-0000-0000-00003E000000}"/>
    <cellStyle name="Note 2" xfId="58" xr:uid="{00000000-0005-0000-0000-00003F000000}"/>
    <cellStyle name="T1" xfId="59" xr:uid="{00000000-0005-0000-0000-000040000000}"/>
    <cellStyle name="T2" xfId="60" xr:uid="{00000000-0005-0000-0000-000041000000}"/>
    <cellStyle name="Total 2" xfId="61" xr:uid="{00000000-0005-0000-0000-000042000000}"/>
    <cellStyle name="Total1" xfId="62" xr:uid="{00000000-0005-0000-0000-000043000000}"/>
    <cellStyle name="TXT1" xfId="63" xr:uid="{00000000-0005-0000-0000-000044000000}"/>
    <cellStyle name="TXT2" xfId="64" xr:uid="{00000000-0005-0000-0000-000045000000}"/>
    <cellStyle name="TXT3" xfId="65" xr:uid="{00000000-0005-0000-0000-000046000000}"/>
    <cellStyle name="TXT4" xfId="66" xr:uid="{00000000-0005-0000-0000-000047000000}"/>
    <cellStyle name="TXT5" xfId="67" xr:uid="{00000000-0005-0000-0000-00004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1729785708491324"/>
          <c:y val="1.9781957901935179E-2"/>
          <c:w val="0.50755738035238118"/>
          <c:h val="0.95422690251815989"/>
        </c:manualLayout>
      </c:layout>
      <c:pieChart>
        <c:varyColors val="1"/>
        <c:ser>
          <c:idx val="0"/>
          <c:order val="0"/>
          <c:dPt>
            <c:idx val="2"/>
            <c:bubble3D val="0"/>
            <c:explosion val="12"/>
            <c:extLst>
              <c:ext xmlns:c16="http://schemas.microsoft.com/office/drawing/2014/chart" uri="{C3380CC4-5D6E-409C-BE32-E72D297353CC}">
                <c16:uniqueId val="{00000001-73B7-4756-83F4-EC6C9E74D885}"/>
              </c:ext>
            </c:extLst>
          </c:dPt>
          <c:dLbls>
            <c:dLbl>
              <c:idx val="0"/>
              <c:layout>
                <c:manualLayout>
                  <c:x val="0.2153355286058749"/>
                  <c:y val="-0.15531568949779881"/>
                </c:manualLayout>
              </c:layout>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3B7-4756-83F4-EC6C9E74D885}"/>
                </c:ext>
              </c:extLst>
            </c:dLbl>
            <c:dLbl>
              <c:idx val="1"/>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6="http://schemas.microsoft.com/office/drawing/2014/chart" uri="{C3380CC4-5D6E-409C-BE32-E72D297353CC}">
                  <c16:uniqueId val="{00000003-73B7-4756-83F4-EC6C9E74D885}"/>
                </c:ext>
              </c:extLst>
            </c:dLbl>
            <c:dLbl>
              <c:idx val="2"/>
              <c:layout>
                <c:manualLayout>
                  <c:x val="4.5925476678339489E-2"/>
                  <c:y val="-0.1481453876372295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3B7-4756-83F4-EC6C9E74D885}"/>
                </c:ext>
              </c:extLst>
            </c:dLbl>
            <c:dLbl>
              <c:idx val="3"/>
              <c:layout>
                <c:manualLayout>
                  <c:x val="5.1288464920997145E-2"/>
                  <c:y val="0.1065326534276936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3B7-4756-83F4-EC6C9E74D885}"/>
                </c:ext>
              </c:extLst>
            </c:dLbl>
            <c:numFmt formatCode="0.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Gr_1!$N$4:$N$7</c:f>
              <c:strCache>
                <c:ptCount val="4"/>
                <c:pt idx="0">
                  <c:v>التعدين واستغلال المحاجر
Mining and quarrying</c:v>
                </c:pt>
                <c:pt idx="1">
                  <c:v>الصناعة التحويلية
Manufacturing</c:v>
                </c:pt>
                <c:pt idx="2">
                  <c:v>إمدادات الكهرباء والغاز والبخار وتكييف الهواء
Electricity, gas, steam and air conditioning supply</c:v>
                </c:pt>
                <c:pt idx="3">
                  <c:v>إمدادات المياه ،أنشطة الصرف الصحي وإدارة النفايات ومعالجتها
Water supply; sewerage, waste management and remediation activities</c:v>
                </c:pt>
              </c:strCache>
            </c:strRef>
          </c:cat>
          <c:val>
            <c:numRef>
              <c:f>Gr_1!$O$4:$O$7</c:f>
              <c:numCache>
                <c:formatCode>#,##0</c:formatCode>
                <c:ptCount val="4"/>
                <c:pt idx="0">
                  <c:v>384846547</c:v>
                </c:pt>
                <c:pt idx="1">
                  <c:v>79682168</c:v>
                </c:pt>
                <c:pt idx="2">
                  <c:v>12794844</c:v>
                </c:pt>
                <c:pt idx="3">
                  <c:v>534993</c:v>
                </c:pt>
              </c:numCache>
            </c:numRef>
          </c:val>
          <c:extLst>
            <c:ext xmlns:c16="http://schemas.microsoft.com/office/drawing/2014/chart" uri="{C3380CC4-5D6E-409C-BE32-E72D297353CC}">
              <c16:uniqueId val="{00000005-73B7-4756-83F4-EC6C9E74D885}"/>
            </c:ext>
          </c:extLst>
        </c:ser>
        <c:dLbls>
          <c:showLegendKey val="0"/>
          <c:showVal val="0"/>
          <c:showCatName val="0"/>
          <c:showSerName val="0"/>
          <c:showPercent val="0"/>
          <c:showBubbleSize val="0"/>
          <c:showLeaderLines val="1"/>
        </c:dLbls>
        <c:firstSliceAng val="100"/>
      </c:pieChart>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9891-4003-AD1C-EF509035272C}"/>
              </c:ext>
            </c:extLst>
          </c:dPt>
          <c:dLbls>
            <c:numFmt formatCode="#,##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Gr_2!$N$5:$N$7</c:f>
              <c:strCache>
                <c:ptCount val="3"/>
                <c:pt idx="0">
                  <c:v>تشييد المباني 
 Construction of Buildings</c:v>
                </c:pt>
                <c:pt idx="1">
                  <c:v>الهندسة المدنية 
civil egineering</c:v>
                </c:pt>
                <c:pt idx="2">
                  <c:v>أنشطة التشييد المتخصصة 
Specialized Construction activities</c:v>
                </c:pt>
              </c:strCache>
            </c:strRef>
          </c:cat>
          <c:val>
            <c:numRef>
              <c:f>Gr_2!$O$5:$O$7</c:f>
              <c:numCache>
                <c:formatCode>0</c:formatCode>
                <c:ptCount val="3"/>
                <c:pt idx="0">
                  <c:v>26385989</c:v>
                </c:pt>
                <c:pt idx="1">
                  <c:v>10832179</c:v>
                </c:pt>
                <c:pt idx="2">
                  <c:v>11385120</c:v>
                </c:pt>
              </c:numCache>
            </c:numRef>
          </c:val>
          <c:extLst>
            <c:ext xmlns:c16="http://schemas.microsoft.com/office/drawing/2014/chart" uri="{C3380CC4-5D6E-409C-BE32-E72D297353CC}">
              <c16:uniqueId val="{00000001-9891-4003-AD1C-EF509035272C}"/>
            </c:ext>
          </c:extLst>
        </c:ser>
        <c:dLbls>
          <c:showLegendKey val="0"/>
          <c:showVal val="0"/>
          <c:showCatName val="0"/>
          <c:showSerName val="0"/>
          <c:showPercent val="0"/>
          <c:showBubbleSize val="0"/>
        </c:dLbls>
        <c:gapWidth val="150"/>
        <c:axId val="117322496"/>
        <c:axId val="117324032"/>
      </c:barChart>
      <c:catAx>
        <c:axId val="117322496"/>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117324032"/>
        <c:crosses val="autoZero"/>
        <c:auto val="1"/>
        <c:lblAlgn val="ctr"/>
        <c:lblOffset val="100"/>
        <c:noMultiLvlLbl val="0"/>
      </c:catAx>
      <c:valAx>
        <c:axId val="117324032"/>
        <c:scaling>
          <c:orientation val="minMax"/>
        </c:scaling>
        <c:delete val="1"/>
        <c:axPos val="l"/>
        <c:numFmt formatCode="0" sourceLinked="1"/>
        <c:majorTickMark val="none"/>
        <c:minorTickMark val="none"/>
        <c:tickLblPos val="nextTo"/>
        <c:crossAx val="117322496"/>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
          <c:y val="2.8863815271582261E-2"/>
          <c:w val="0.54820110573426639"/>
          <c:h val="0.94227236945683546"/>
        </c:manualLayout>
      </c:layout>
      <c:barChart>
        <c:barDir val="bar"/>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633F-41FE-99E3-6F3072F0F3D1}"/>
              </c:ext>
            </c:extLst>
          </c:dPt>
          <c:dLbls>
            <c:dLbl>
              <c:idx val="0"/>
              <c:tx>
                <c:rich>
                  <a:bodyPr/>
                  <a:lstStyle/>
                  <a:p>
                    <a:fld id="{587C0D42-FB35-4A42-A892-D422A9BDE424}" type="CELLREF">
                      <a:rPr lang="en-US"/>
                      <a:pPr/>
                      <a:t>[CELLREF]</a:t>
                    </a:fld>
                    <a:endParaRPr lang="en-US"/>
                  </a:p>
                </c:rich>
              </c:tx>
              <c:dLblPos val="ctr"/>
              <c:showLegendKey val="0"/>
              <c:showVal val="1"/>
              <c:showCatName val="0"/>
              <c:showSerName val="0"/>
              <c:showPercent val="0"/>
              <c:showBubbleSize val="0"/>
              <c:extLst>
                <c:ext xmlns:c15="http://schemas.microsoft.com/office/drawing/2012/chart" uri="{CE6537A1-D6FC-4f65-9D91-7224C49458BB}">
                  <c15:dlblFieldTable>
                    <c15:dlblFTEntry>
                      <c15:txfldGUID>{587C0D42-FB35-4A42-A892-D422A9BDE424}</c15:txfldGUID>
                      <c15:f>'9'!$H$8</c15:f>
                      <c15:dlblFieldTableCache>
                        <c:ptCount val="1"/>
                        <c:pt idx="0">
                          <c:v>8658879 </c:v>
                        </c:pt>
                      </c15:dlblFieldTableCache>
                    </c15:dlblFTEntry>
                  </c15:dlblFieldTable>
                  <c15:showDataLabelsRange val="0"/>
                </c:ext>
                <c:ext xmlns:c16="http://schemas.microsoft.com/office/drawing/2014/chart" uri="{C3380CC4-5D6E-409C-BE32-E72D297353CC}">
                  <c16:uniqueId val="{00000001-633F-41FE-99E3-6F3072F0F3D1}"/>
                </c:ext>
              </c:extLst>
            </c:dLbl>
            <c:dLbl>
              <c:idx val="1"/>
              <c:tx>
                <c:rich>
                  <a:bodyPr/>
                  <a:lstStyle/>
                  <a:p>
                    <a:fld id="{D39487C3-274F-430F-A897-D7836204F954}" type="CELLREF">
                      <a:rPr lang="en-US"/>
                      <a:pPr/>
                      <a:t>[CELLREF]</a:t>
                    </a:fld>
                    <a:endParaRPr lang="en-US"/>
                  </a:p>
                </c:rich>
              </c:tx>
              <c:dLblPos val="ctr"/>
              <c:showLegendKey val="0"/>
              <c:showVal val="1"/>
              <c:showCatName val="0"/>
              <c:showSerName val="0"/>
              <c:showPercent val="0"/>
              <c:showBubbleSize val="0"/>
              <c:extLst>
                <c:ext xmlns:c15="http://schemas.microsoft.com/office/drawing/2012/chart" uri="{CE6537A1-D6FC-4f65-9D91-7224C49458BB}">
                  <c15:dlblFieldTable>
                    <c15:dlblFTEntry>
                      <c15:txfldGUID>{D39487C3-274F-430F-A897-D7836204F954}</c15:txfldGUID>
                      <c15:f>'9'!$H$9</c15:f>
                      <c15:dlblFieldTableCache>
                        <c:ptCount val="1"/>
                        <c:pt idx="0">
                          <c:v>9236370 </c:v>
                        </c:pt>
                      </c15:dlblFieldTableCache>
                    </c15:dlblFTEntry>
                  </c15:dlblFieldTable>
                  <c15:showDataLabelsRange val="0"/>
                </c:ext>
                <c:ext xmlns:c16="http://schemas.microsoft.com/office/drawing/2014/chart" uri="{C3380CC4-5D6E-409C-BE32-E72D297353CC}">
                  <c16:uniqueId val="{00000002-633F-41FE-99E3-6F3072F0F3D1}"/>
                </c:ext>
              </c:extLst>
            </c:dLbl>
            <c:dLbl>
              <c:idx val="2"/>
              <c:tx>
                <c:rich>
                  <a:bodyPr/>
                  <a:lstStyle/>
                  <a:p>
                    <a:fld id="{2627E5B3-FA68-498A-8345-3B4E54995259}" type="CELLREF">
                      <a:rPr lang="en-US"/>
                      <a:pPr/>
                      <a:t>[CELLREF]</a:t>
                    </a:fld>
                    <a:endParaRPr lang="en-US"/>
                  </a:p>
                </c:rich>
              </c:tx>
              <c:dLblPos val="ctr"/>
              <c:showLegendKey val="0"/>
              <c:showVal val="1"/>
              <c:showCatName val="0"/>
              <c:showSerName val="0"/>
              <c:showPercent val="0"/>
              <c:showBubbleSize val="0"/>
              <c:extLst>
                <c:ext xmlns:c15="http://schemas.microsoft.com/office/drawing/2012/chart" uri="{CE6537A1-D6FC-4f65-9D91-7224C49458BB}">
                  <c15:dlblFieldTable>
                    <c15:dlblFTEntry>
                      <c15:txfldGUID>{2627E5B3-FA68-498A-8345-3B4E54995259}</c15:txfldGUID>
                      <c15:f>'9'!$H$10</c15:f>
                      <c15:dlblFieldTableCache>
                        <c:ptCount val="1"/>
                        <c:pt idx="0">
                          <c:v>31332123 </c:v>
                        </c:pt>
                      </c15:dlblFieldTableCache>
                    </c15:dlblFTEntry>
                  </c15:dlblFieldTable>
                  <c15:showDataLabelsRange val="0"/>
                </c:ext>
                <c:ext xmlns:c16="http://schemas.microsoft.com/office/drawing/2014/chart" uri="{C3380CC4-5D6E-409C-BE32-E72D297353CC}">
                  <c16:uniqueId val="{00000000-633F-41FE-99E3-6F3072F0F3D1}"/>
                </c:ext>
              </c:extLst>
            </c:dLbl>
            <c:numFmt formatCode="#,##0" sourceLinked="0"/>
            <c:spPr>
              <a:noFill/>
              <a:ln>
                <a:noFill/>
              </a:ln>
              <a:effectLst/>
            </c:spPr>
            <c:txPr>
              <a:bodyPr/>
              <a:lstStyle/>
              <a:p>
                <a:pPr>
                  <a:defRPr sz="900" b="1">
                    <a:solidFill>
                      <a:schemeClr val="bg1"/>
                    </a:solidFill>
                    <a:latin typeface="Arial" panose="020B0604020202020204" pitchFamily="34" charset="0"/>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Gr_3!$N$5:$N$7</c:f>
              <c:strCache>
                <c:ptCount val="3"/>
                <c:pt idx="0">
                  <c:v>تجارة الجملة والتجزئة ،واصلاح المركبات ذات المحركات والدراجات النارية
Wholesale and retail trade and repair of motor vehicles and motorcycles</c:v>
                </c:pt>
                <c:pt idx="1">
                  <c:v>تجارة الجملة ، باستثناء المركبات ذات المحركات والدراجات النارية
Wholesale trade, except of motor vehicles and motorcycles</c:v>
                </c:pt>
                <c:pt idx="2">
                  <c:v>تجارة التجزئة،باستثناء المركبات ذات المحركات والدراجات النارية
Retail trade, except of motor vehicles and motorcycles</c:v>
                </c:pt>
              </c:strCache>
            </c:strRef>
          </c:cat>
          <c:val>
            <c:numRef>
              <c:f>Gr_3!$O$5:$O$7</c:f>
              <c:numCache>
                <c:formatCode>0_ </c:formatCode>
                <c:ptCount val="3"/>
                <c:pt idx="0">
                  <c:v>8658879</c:v>
                </c:pt>
                <c:pt idx="1">
                  <c:v>9236370</c:v>
                </c:pt>
                <c:pt idx="2">
                  <c:v>31332123</c:v>
                </c:pt>
              </c:numCache>
            </c:numRef>
          </c:val>
          <c:extLst>
            <c:ext xmlns:c16="http://schemas.microsoft.com/office/drawing/2014/chart" uri="{C3380CC4-5D6E-409C-BE32-E72D297353CC}">
              <c16:uniqueId val="{00000003-633F-41FE-99E3-6F3072F0F3D1}"/>
            </c:ext>
          </c:extLst>
        </c:ser>
        <c:dLbls>
          <c:showLegendKey val="0"/>
          <c:showVal val="0"/>
          <c:showCatName val="0"/>
          <c:showSerName val="0"/>
          <c:showPercent val="0"/>
          <c:showBubbleSize val="0"/>
        </c:dLbls>
        <c:gapWidth val="150"/>
        <c:axId val="117953280"/>
        <c:axId val="117954816"/>
      </c:barChart>
      <c:catAx>
        <c:axId val="117953280"/>
        <c:scaling>
          <c:orientation val="minMax"/>
        </c:scaling>
        <c:delete val="0"/>
        <c:axPos val="r"/>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7954816"/>
        <c:crosses val="autoZero"/>
        <c:auto val="1"/>
        <c:lblAlgn val="ctr"/>
        <c:lblOffset val="100"/>
        <c:noMultiLvlLbl val="0"/>
      </c:catAx>
      <c:valAx>
        <c:axId val="117954816"/>
        <c:scaling>
          <c:orientation val="maxMin"/>
        </c:scaling>
        <c:delete val="1"/>
        <c:axPos val="b"/>
        <c:numFmt formatCode="0_ " sourceLinked="1"/>
        <c:majorTickMark val="none"/>
        <c:minorTickMark val="none"/>
        <c:tickLblPos val="nextTo"/>
        <c:crossAx val="117953280"/>
        <c:crosses val="autoZero"/>
        <c:crossBetween val="between"/>
      </c:valAx>
    </c:plotArea>
    <c:plotVisOnly val="1"/>
    <c:dispBlanksAs val="gap"/>
    <c:showDLblsOverMax val="0"/>
  </c:chart>
  <c:spPr>
    <a:ln>
      <a:noFill/>
    </a:ln>
  </c:spPr>
  <c:printSettings>
    <c:headerFooter/>
    <c:pageMargins b="0.74803149606299213" l="0.70866141732283472" r="0.70866141732283472" t="0.74803149606299213" header="0.31496062992125984" footer="0.31496062992125984"/>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99F0-4F80-AAE3-A9C98F934983}"/>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Gr_4!$N$5:$N$7</c:f>
              <c:strCache>
                <c:ptCount val="3"/>
                <c:pt idx="0">
                  <c:v>النقل البري و النقل عبر الأنابيب
Land transport and transport via pipelines</c:v>
                </c:pt>
                <c:pt idx="1">
                  <c:v>النقل المائي
Water transport</c:v>
                </c:pt>
                <c:pt idx="2">
                  <c:v>الاتصالات
Telecommunications</c:v>
                </c:pt>
              </c:strCache>
            </c:strRef>
          </c:cat>
          <c:val>
            <c:numRef>
              <c:f>Gr_4!$O$5:$O$7</c:f>
              <c:numCache>
                <c:formatCode>#,##0</c:formatCode>
                <c:ptCount val="3"/>
                <c:pt idx="0">
                  <c:v>3929906</c:v>
                </c:pt>
                <c:pt idx="1">
                  <c:v>33676409</c:v>
                </c:pt>
                <c:pt idx="2">
                  <c:v>5973318</c:v>
                </c:pt>
              </c:numCache>
            </c:numRef>
          </c:val>
          <c:extLst>
            <c:ext xmlns:c16="http://schemas.microsoft.com/office/drawing/2014/chart" uri="{C3380CC4-5D6E-409C-BE32-E72D297353CC}">
              <c16:uniqueId val="{00000001-99F0-4F80-AAE3-A9C98F934983}"/>
            </c:ext>
          </c:extLst>
        </c:ser>
        <c:dLbls>
          <c:showLegendKey val="0"/>
          <c:showVal val="0"/>
          <c:showCatName val="0"/>
          <c:showSerName val="0"/>
          <c:showPercent val="0"/>
          <c:showBubbleSize val="0"/>
        </c:dLbls>
        <c:gapWidth val="77"/>
        <c:axId val="118960512"/>
        <c:axId val="118962048"/>
      </c:barChart>
      <c:catAx>
        <c:axId val="118960512"/>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8962048"/>
        <c:crosses val="autoZero"/>
        <c:auto val="1"/>
        <c:lblAlgn val="ctr"/>
        <c:lblOffset val="100"/>
        <c:noMultiLvlLbl val="0"/>
      </c:catAx>
      <c:valAx>
        <c:axId val="118962048"/>
        <c:scaling>
          <c:orientation val="minMax"/>
        </c:scaling>
        <c:delete val="1"/>
        <c:axPos val="l"/>
        <c:numFmt formatCode="#,##0" sourceLinked="1"/>
        <c:majorTickMark val="none"/>
        <c:minorTickMark val="none"/>
        <c:tickLblPos val="nextTo"/>
        <c:crossAx val="11896051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0"/>
    <c:plotArea>
      <c:layout/>
      <c:barChart>
        <c:barDir val="bar"/>
        <c:grouping val="clustered"/>
        <c:varyColors val="0"/>
        <c:ser>
          <c:idx val="0"/>
          <c:order val="0"/>
          <c:invertIfNegative val="0"/>
          <c:dLbls>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Gr_5!$N$5:$N$6</c:f>
              <c:strCache>
                <c:ptCount val="2"/>
                <c:pt idx="0">
                  <c:v> الإقامة
Accommodation</c:v>
                </c:pt>
                <c:pt idx="1">
                  <c:v>أنشطة خدمات الأطعمة والمشروبات
Food and beverage service activities</c:v>
                </c:pt>
              </c:strCache>
            </c:strRef>
          </c:cat>
          <c:val>
            <c:numRef>
              <c:f>Gr_5!$O$5:$O$6</c:f>
              <c:numCache>
                <c:formatCode>0</c:formatCode>
                <c:ptCount val="2"/>
                <c:pt idx="0">
                  <c:v>4960174</c:v>
                </c:pt>
                <c:pt idx="1">
                  <c:v>4000247</c:v>
                </c:pt>
              </c:numCache>
            </c:numRef>
          </c:val>
          <c:extLst>
            <c:ext xmlns:c16="http://schemas.microsoft.com/office/drawing/2014/chart" uri="{C3380CC4-5D6E-409C-BE32-E72D297353CC}">
              <c16:uniqueId val="{00000000-D94E-4527-9870-5052804C0A78}"/>
            </c:ext>
          </c:extLst>
        </c:ser>
        <c:dLbls>
          <c:showLegendKey val="0"/>
          <c:showVal val="0"/>
          <c:showCatName val="0"/>
          <c:showSerName val="0"/>
          <c:showPercent val="0"/>
          <c:showBubbleSize val="0"/>
        </c:dLbls>
        <c:gapWidth val="50"/>
        <c:axId val="118833152"/>
        <c:axId val="118834688"/>
      </c:barChart>
      <c:catAx>
        <c:axId val="118833152"/>
        <c:scaling>
          <c:orientation val="minMax"/>
        </c:scaling>
        <c:delete val="0"/>
        <c:axPos val="r"/>
        <c:numFmt formatCode="General" sourceLinked="0"/>
        <c:majorTickMark val="out"/>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118834688"/>
        <c:crosses val="autoZero"/>
        <c:auto val="1"/>
        <c:lblAlgn val="ctr"/>
        <c:lblOffset val="100"/>
        <c:noMultiLvlLbl val="0"/>
      </c:catAx>
      <c:valAx>
        <c:axId val="118834688"/>
        <c:scaling>
          <c:orientation val="maxMin"/>
        </c:scaling>
        <c:delete val="0"/>
        <c:axPos val="b"/>
        <c:numFmt formatCode="0"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8833152"/>
        <c:crosses val="autoZero"/>
        <c:crossBetween val="between"/>
      </c:valAx>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F263-4F4E-AA9D-85F4AA8216EF}"/>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Gr_6!$N$6:$N$9</c:f>
              <c:strCache>
                <c:ptCount val="4"/>
                <c:pt idx="0">
                  <c:v>قطرية
Qatari</c:v>
                </c:pt>
                <c:pt idx="1">
                  <c:v>عربية
Arabic</c:v>
                </c:pt>
                <c:pt idx="2">
                  <c:v>أوروبية
European</c:v>
                </c:pt>
                <c:pt idx="3">
                  <c:v>أخرى
Other</c:v>
                </c:pt>
              </c:strCache>
            </c:strRef>
          </c:cat>
          <c:val>
            <c:numRef>
              <c:f>Gr_6!$O$6:$O$9</c:f>
              <c:numCache>
                <c:formatCode>#,##0</c:formatCode>
                <c:ptCount val="4"/>
                <c:pt idx="0" formatCode="0">
                  <c:v>42732674</c:v>
                </c:pt>
                <c:pt idx="1">
                  <c:v>361423</c:v>
                </c:pt>
                <c:pt idx="2">
                  <c:v>926177</c:v>
                </c:pt>
                <c:pt idx="3" formatCode="0">
                  <c:v>28367</c:v>
                </c:pt>
              </c:numCache>
            </c:numRef>
          </c:val>
          <c:extLst>
            <c:ext xmlns:c16="http://schemas.microsoft.com/office/drawing/2014/chart" uri="{C3380CC4-5D6E-409C-BE32-E72D297353CC}">
              <c16:uniqueId val="{00000001-F263-4F4E-AA9D-85F4AA8216EF}"/>
            </c:ext>
          </c:extLst>
        </c:ser>
        <c:dLbls>
          <c:showLegendKey val="0"/>
          <c:showVal val="0"/>
          <c:showCatName val="0"/>
          <c:showSerName val="0"/>
          <c:showPercent val="0"/>
          <c:showBubbleSize val="0"/>
        </c:dLbls>
        <c:gapWidth val="77"/>
        <c:axId val="118341632"/>
        <c:axId val="118343168"/>
      </c:barChart>
      <c:catAx>
        <c:axId val="118341632"/>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8343168"/>
        <c:crosses val="autoZero"/>
        <c:auto val="1"/>
        <c:lblAlgn val="ctr"/>
        <c:lblOffset val="100"/>
        <c:noMultiLvlLbl val="0"/>
      </c:catAx>
      <c:valAx>
        <c:axId val="118343168"/>
        <c:scaling>
          <c:orientation val="minMax"/>
        </c:scaling>
        <c:delete val="1"/>
        <c:axPos val="l"/>
        <c:numFmt formatCode="0" sourceLinked="1"/>
        <c:majorTickMark val="none"/>
        <c:minorTickMark val="none"/>
        <c:tickLblPos val="nextTo"/>
        <c:crossAx val="11834163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CC89-4348-B712-328580ECCE14}"/>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Gr_7!$N$6:$N$8</c:f>
              <c:strCache>
                <c:ptCount val="3"/>
                <c:pt idx="0">
                  <c:v>قطرية
Qatari</c:v>
                </c:pt>
                <c:pt idx="1">
                  <c:v>عربية
Arabic</c:v>
                </c:pt>
                <c:pt idx="2">
                  <c:v>أخرى
Other</c:v>
                </c:pt>
              </c:strCache>
            </c:strRef>
          </c:cat>
          <c:val>
            <c:numRef>
              <c:f>Gr_7!$O$6:$O$8</c:f>
              <c:numCache>
                <c:formatCode>0</c:formatCode>
                <c:ptCount val="3"/>
                <c:pt idx="0">
                  <c:v>395819</c:v>
                </c:pt>
                <c:pt idx="1">
                  <c:v>215261</c:v>
                </c:pt>
                <c:pt idx="2">
                  <c:v>315113</c:v>
                </c:pt>
              </c:numCache>
            </c:numRef>
          </c:val>
          <c:extLst>
            <c:ext xmlns:c16="http://schemas.microsoft.com/office/drawing/2014/chart" uri="{C3380CC4-5D6E-409C-BE32-E72D297353CC}">
              <c16:uniqueId val="{00000001-CC89-4348-B712-328580ECCE14}"/>
            </c:ext>
          </c:extLst>
        </c:ser>
        <c:dLbls>
          <c:showLegendKey val="0"/>
          <c:showVal val="0"/>
          <c:showCatName val="0"/>
          <c:showSerName val="0"/>
          <c:showPercent val="0"/>
          <c:showBubbleSize val="0"/>
        </c:dLbls>
        <c:gapWidth val="77"/>
        <c:axId val="125157760"/>
        <c:axId val="125159296"/>
      </c:barChart>
      <c:catAx>
        <c:axId val="125157760"/>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25159296"/>
        <c:crosses val="autoZero"/>
        <c:auto val="1"/>
        <c:lblAlgn val="ctr"/>
        <c:lblOffset val="100"/>
        <c:noMultiLvlLbl val="0"/>
      </c:catAx>
      <c:valAx>
        <c:axId val="125159296"/>
        <c:scaling>
          <c:orientation val="minMax"/>
        </c:scaling>
        <c:delete val="1"/>
        <c:axPos val="l"/>
        <c:numFmt formatCode="0" sourceLinked="1"/>
        <c:majorTickMark val="none"/>
        <c:minorTickMark val="none"/>
        <c:tickLblPos val="nextTo"/>
        <c:crossAx val="125157760"/>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6.3734862970044612E-3"/>
          <c:y val="1.7110900416263165E-2"/>
          <c:w val="0.61878503291767351"/>
          <c:h val="0.97077944136570826"/>
        </c:manualLayout>
      </c:layout>
      <c:barChart>
        <c:barDir val="bar"/>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0128-4FAF-9998-734BBCF9BFE3}"/>
              </c:ext>
            </c:extLst>
          </c:dPt>
          <c:dLbls>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Gr_8!$N$5:$N$18</c:f>
              <c:strCache>
                <c:ptCount val="14"/>
                <c:pt idx="0">
                  <c:v>أنشطة إنتاج الأفلام والبرامج التلفزيونية والتسجيلات الصوتية ونشرالموسيقى
Motion picture, video and television programme
 production, sound recording and music publishing ac</c:v>
                </c:pt>
                <c:pt idx="1">
                  <c:v>أنشطة البرمجة الحاسوبية والخبرة الاستشارية وما يتصل بها من أنشطة
Computer programming, consultancy and related activities</c:v>
                </c:pt>
                <c:pt idx="2">
                  <c:v>أنشطة الخدمات المالية ، فيما عدا تمويل التأمين وصناديق المعاشات
Financial service activities, except insurance and pension funding</c:v>
                </c:pt>
                <c:pt idx="3">
                  <c:v>الأنشطة المساعدة لأنشطة الخدمات المالية وأنشطة التأمين
Activities auxiliary to financial service and insurance activities</c:v>
                </c:pt>
                <c:pt idx="4">
                  <c:v>الأنشطة العقارية
Real estate activities</c:v>
                </c:pt>
                <c:pt idx="5">
                  <c:v>الأنشطة القانونية وأنشطة المحاسبة
Legal and accounting activities</c:v>
                </c:pt>
                <c:pt idx="6">
                  <c:v>أنشطة المكاتب الرئيسية ، وألأنشطة الاستشارية في مجال الإدارة
Activities of head offices; management consultancy activities</c:v>
                </c:pt>
                <c:pt idx="7">
                  <c:v>الأنشطة المعمارية والهندسية ، والاختبارات الفنية والتحليل
 Architectural and engineering activities; technical testing and analysis</c:v>
                </c:pt>
                <c:pt idx="8">
                  <c:v>أبحاث الإعلان والسوق
Advertising and market research</c:v>
                </c:pt>
                <c:pt idx="9">
                  <c:v>الأنشطة المهنية والعلمية والتقنية الأخرى
Other professional, scientific and technical activities</c:v>
                </c:pt>
                <c:pt idx="10">
                  <c:v>الأنشطة البيطرية
Veterinary activities</c:v>
                </c:pt>
                <c:pt idx="11">
                  <c:v>الأنشطة الإيجارية
Rental and leasing activities</c:v>
                </c:pt>
                <c:pt idx="12">
                  <c:v>أنشطة الاستخدام
Employment activities</c:v>
                </c:pt>
                <c:pt idx="13">
                  <c:v>الأنشطة الإدارية للمكاتب ، وأنشطة الدعم للمكاتب وغير ذلك من أنشطة الدعم للأعمال
 Office administrative, office support and 
other business support activities</c:v>
                </c:pt>
              </c:strCache>
            </c:strRef>
          </c:cat>
          <c:val>
            <c:numRef>
              <c:f>Gr_8!$O$5:$O$18</c:f>
              <c:numCache>
                <c:formatCode>0</c:formatCode>
                <c:ptCount val="14"/>
                <c:pt idx="0">
                  <c:v>70656</c:v>
                </c:pt>
                <c:pt idx="1">
                  <c:v>1742536</c:v>
                </c:pt>
                <c:pt idx="2">
                  <c:v>2055483</c:v>
                </c:pt>
                <c:pt idx="3">
                  <c:v>1396540</c:v>
                </c:pt>
                <c:pt idx="4">
                  <c:v>25038579</c:v>
                </c:pt>
                <c:pt idx="5">
                  <c:v>947584</c:v>
                </c:pt>
                <c:pt idx="6">
                  <c:v>2548615</c:v>
                </c:pt>
                <c:pt idx="7">
                  <c:v>6320802</c:v>
                </c:pt>
                <c:pt idx="8">
                  <c:v>2346095</c:v>
                </c:pt>
                <c:pt idx="9">
                  <c:v>785046</c:v>
                </c:pt>
                <c:pt idx="10">
                  <c:v>40558</c:v>
                </c:pt>
                <c:pt idx="11">
                  <c:v>1829519</c:v>
                </c:pt>
                <c:pt idx="12">
                  <c:v>3270723</c:v>
                </c:pt>
                <c:pt idx="13">
                  <c:v>398629</c:v>
                </c:pt>
              </c:numCache>
            </c:numRef>
          </c:val>
          <c:extLst>
            <c:ext xmlns:c16="http://schemas.microsoft.com/office/drawing/2014/chart" uri="{C3380CC4-5D6E-409C-BE32-E72D297353CC}">
              <c16:uniqueId val="{00000001-0128-4FAF-9998-734BBCF9BFE3}"/>
            </c:ext>
          </c:extLst>
        </c:ser>
        <c:dLbls>
          <c:showLegendKey val="0"/>
          <c:showVal val="0"/>
          <c:showCatName val="0"/>
          <c:showSerName val="0"/>
          <c:showPercent val="0"/>
          <c:showBubbleSize val="0"/>
        </c:dLbls>
        <c:gapWidth val="70"/>
        <c:axId val="125924096"/>
        <c:axId val="125925632"/>
      </c:barChart>
      <c:catAx>
        <c:axId val="125924096"/>
        <c:scaling>
          <c:orientation val="minMax"/>
        </c:scaling>
        <c:delete val="0"/>
        <c:axPos val="r"/>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25925632"/>
        <c:crosses val="autoZero"/>
        <c:auto val="1"/>
        <c:lblAlgn val="ctr"/>
        <c:lblOffset val="100"/>
        <c:noMultiLvlLbl val="0"/>
      </c:catAx>
      <c:valAx>
        <c:axId val="125925632"/>
        <c:scaling>
          <c:orientation val="maxMin"/>
        </c:scaling>
        <c:delete val="1"/>
        <c:axPos val="b"/>
        <c:numFmt formatCode="0" sourceLinked="1"/>
        <c:majorTickMark val="none"/>
        <c:minorTickMark val="none"/>
        <c:tickLblPos val="nextTo"/>
        <c:crossAx val="125924096"/>
        <c:crosses val="autoZero"/>
        <c:crossBetween val="between"/>
      </c:valAx>
    </c:plotArea>
    <c:plotVisOnly val="1"/>
    <c:dispBlanksAs val="gap"/>
    <c:showDLblsOverMax val="0"/>
  </c:chart>
  <c:printSettings>
    <c:headerFooter/>
    <c:pageMargins b="0" l="0" r="0" t="0" header="0.31496062992125984" footer="0.31496062992125984"/>
    <c:pageSetup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69190299480568573"/>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E063-4869-A61B-A5D5B603CFB7}"/>
              </c:ext>
            </c:extLst>
          </c:dPt>
          <c:dLbls>
            <c:dLbl>
              <c:idx val="0"/>
              <c:tx>
                <c:rich>
                  <a:bodyPr/>
                  <a:lstStyle/>
                  <a:p>
                    <a:r>
                      <a:rPr lang="en-US"/>
                      <a:t>3651401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063-4869-A61B-A5D5B603CFB7}"/>
                </c:ext>
              </c:extLst>
            </c:dLbl>
            <c:dLbl>
              <c:idx val="1"/>
              <c:tx>
                <c:rich>
                  <a:bodyPr/>
                  <a:lstStyle/>
                  <a:p>
                    <a:r>
                      <a:rPr lang="en-US"/>
                      <a:t>4050733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063-4869-A61B-A5D5B603CFB7}"/>
                </c:ext>
              </c:extLst>
            </c:dLbl>
            <c:dLbl>
              <c:idx val="2"/>
              <c:tx>
                <c:rich>
                  <a:bodyPr/>
                  <a:lstStyle/>
                  <a:p>
                    <a:r>
                      <a:rPr lang="en-US"/>
                      <a:t>2673480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063-4869-A61B-A5D5B603CFB7}"/>
                </c:ext>
              </c:extLst>
            </c:dLbl>
            <c:dLbl>
              <c:idx val="3"/>
              <c:tx>
                <c:rich>
                  <a:bodyPr/>
                  <a:lstStyle/>
                  <a:p>
                    <a:r>
                      <a:rPr lang="en-US"/>
                      <a:t>120121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063-4869-A61B-A5D5B603CFB7}"/>
                </c:ext>
              </c:extLst>
            </c:dLbl>
            <c:dLbl>
              <c:idx val="4"/>
              <c:tx>
                <c:rich>
                  <a:bodyPr/>
                  <a:lstStyle/>
                  <a:p>
                    <a:r>
                      <a:rPr lang="en-US"/>
                      <a:t>153613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063-4869-A61B-A5D5B603CFB7}"/>
                </c:ext>
              </c:extLst>
            </c:dLbl>
            <c:dLbl>
              <c:idx val="5"/>
              <c:tx>
                <c:rich>
                  <a:bodyPr/>
                  <a:lstStyle/>
                  <a:p>
                    <a:r>
                      <a:rPr lang="en-US"/>
                      <a:t>20635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063-4869-A61B-A5D5B603CFB7}"/>
                </c:ext>
              </c:extLst>
            </c:dLbl>
            <c:dLbl>
              <c:idx val="6"/>
              <c:tx>
                <c:rich>
                  <a:bodyPr/>
                  <a:lstStyle/>
                  <a:p>
                    <a:r>
                      <a:rPr lang="en-US"/>
                      <a:t>46609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063-4869-A61B-A5D5B603CFB7}"/>
                </c:ext>
              </c:extLst>
            </c:dLbl>
            <c:dLbl>
              <c:idx val="7"/>
              <c:tx>
                <c:rich>
                  <a:bodyPr/>
                  <a:lstStyle/>
                  <a:p>
                    <a:r>
                      <a:rPr lang="en-US"/>
                      <a:t>302277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063-4869-A61B-A5D5B603CFB7}"/>
                </c:ext>
              </c:extLst>
            </c:dLbl>
            <c:dLbl>
              <c:idx val="8"/>
              <c:tx>
                <c:rich>
                  <a:bodyPr/>
                  <a:lstStyle/>
                  <a:p>
                    <a:r>
                      <a:rPr lang="en-US"/>
                      <a:t>173642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063-4869-A61B-A5D5B603CFB7}"/>
                </c:ext>
              </c:extLst>
            </c:dLbl>
            <c:dLbl>
              <c:idx val="9"/>
              <c:tx>
                <c:rich>
                  <a:bodyPr/>
                  <a:lstStyle/>
                  <a:p>
                    <a:r>
                      <a:rPr lang="en-US"/>
                      <a:t>889346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063-4869-A61B-A5D5B603CFB7}"/>
                </c:ext>
              </c:extLst>
            </c:dLbl>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Gr_9!$N$6:$N$15</c:f>
              <c:strCache>
                <c:ptCount val="10"/>
                <c:pt idx="0">
                  <c:v>تجارة الجملة والتجزئة ،واصلاح المركبات ذات المحركات والدراجات النارية
 Wholesale and retail trade and repair of motor vehicles and motorcycles</c:v>
                </c:pt>
                <c:pt idx="1">
                  <c:v>التعليم
Education</c:v>
                </c:pt>
                <c:pt idx="2">
                  <c:v>الأنشطة في مجال صحة الإنسان
 Human health activities</c:v>
                </c:pt>
                <c:pt idx="3">
                  <c:v>أنشطة الرعاية مع الاقامة
Residentil care activities</c:v>
                </c:pt>
                <c:pt idx="4">
                  <c:v>أنشطة العمل الاجتماعي دون الاقامه
 Social work activies without accommodation</c:v>
                </c:pt>
                <c:pt idx="5">
                  <c:v>الأنشطة الإبداعية والفنون والترفيهيه
Creative, arts and entertainment activities</c:v>
                </c:pt>
                <c:pt idx="6">
                  <c:v>أنشطة المكتبات و المحفوظات، والمتاحف والأنشطة الثقافية الأخرى
Libraries, archives, museums and other cultural activities</c:v>
                </c:pt>
                <c:pt idx="7">
                  <c:v>الأنشطة الرياضية والترفيه والتسلية
Sports activities and amusement and recreation activities</c:v>
                </c:pt>
                <c:pt idx="8">
                  <c:v>إصلاح أجهزة الحاسوب والسلع الشخصية والمنزلية
Repair of computers and personal and household goods</c:v>
                </c:pt>
                <c:pt idx="9">
                  <c:v>أنشطة الخدمات الشخصية الأخرى
Other personal service activities</c:v>
                </c:pt>
              </c:strCache>
            </c:strRef>
          </c:cat>
          <c:val>
            <c:numRef>
              <c:f>Gr_9!$O$6:$O$15</c:f>
              <c:numCache>
                <c:formatCode>0</c:formatCode>
                <c:ptCount val="10"/>
                <c:pt idx="0">
                  <c:v>3651401</c:v>
                </c:pt>
                <c:pt idx="1">
                  <c:v>4050733</c:v>
                </c:pt>
                <c:pt idx="2">
                  <c:v>2673480</c:v>
                </c:pt>
                <c:pt idx="3">
                  <c:v>120121</c:v>
                </c:pt>
                <c:pt idx="4">
                  <c:v>153613</c:v>
                </c:pt>
                <c:pt idx="5">
                  <c:v>20635</c:v>
                </c:pt>
                <c:pt idx="6">
                  <c:v>46609</c:v>
                </c:pt>
                <c:pt idx="7">
                  <c:v>302277</c:v>
                </c:pt>
                <c:pt idx="8">
                  <c:v>173642</c:v>
                </c:pt>
                <c:pt idx="9">
                  <c:v>889346</c:v>
                </c:pt>
              </c:numCache>
            </c:numRef>
          </c:val>
          <c:extLst>
            <c:ext xmlns:c16="http://schemas.microsoft.com/office/drawing/2014/chart" uri="{C3380CC4-5D6E-409C-BE32-E72D297353CC}">
              <c16:uniqueId val="{0000000A-E063-4869-A61B-A5D5B603CFB7}"/>
            </c:ext>
          </c:extLst>
        </c:ser>
        <c:dLbls>
          <c:showLegendKey val="0"/>
          <c:showVal val="0"/>
          <c:showCatName val="0"/>
          <c:showSerName val="0"/>
          <c:showPercent val="0"/>
          <c:showBubbleSize val="0"/>
        </c:dLbls>
        <c:gapWidth val="77"/>
        <c:axId val="126231680"/>
        <c:axId val="126233216"/>
      </c:barChart>
      <c:catAx>
        <c:axId val="126231680"/>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26233216"/>
        <c:crosses val="autoZero"/>
        <c:auto val="1"/>
        <c:lblAlgn val="ctr"/>
        <c:lblOffset val="100"/>
        <c:noMultiLvlLbl val="0"/>
      </c:catAx>
      <c:valAx>
        <c:axId val="126233216"/>
        <c:scaling>
          <c:orientation val="minMax"/>
        </c:scaling>
        <c:delete val="1"/>
        <c:axPos val="l"/>
        <c:numFmt formatCode="0" sourceLinked="1"/>
        <c:majorTickMark val="none"/>
        <c:minorTickMark val="none"/>
        <c:tickLblPos val="nextTo"/>
        <c:crossAx val="126231680"/>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chart" Target="../charts/char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oneCellAnchor>
    <xdr:from>
      <xdr:col>4</xdr:col>
      <xdr:colOff>0</xdr:colOff>
      <xdr:row>1</xdr:row>
      <xdr:rowOff>0</xdr:rowOff>
    </xdr:from>
    <xdr:ext cx="0" cy="4515186"/>
    <xdr:pic>
      <xdr:nvPicPr>
        <xdr:cNvPr id="2" name="Picture 8" descr="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3501500" y="190500"/>
          <a:ext cx="0" cy="45151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176893</xdr:colOff>
      <xdr:row>0</xdr:row>
      <xdr:rowOff>68035</xdr:rowOff>
    </xdr:from>
    <xdr:ext cx="8507667" cy="6406599"/>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0770" b="-3033"/>
        <a:stretch/>
      </xdr:blipFill>
      <xdr:spPr>
        <a:xfrm>
          <a:off x="12007750640" y="68035"/>
          <a:ext cx="8507667" cy="640659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0</xdr:colOff>
      <xdr:row>5</xdr:row>
      <xdr:rowOff>245745</xdr:rowOff>
    </xdr:to>
    <xdr:pic>
      <xdr:nvPicPr>
        <xdr:cNvPr id="276075" name="Picture 8" descr="logo">
          <a:extLst>
            <a:ext uri="{FF2B5EF4-FFF2-40B4-BE49-F238E27FC236}">
              <a16:creationId xmlns:a16="http://schemas.microsoft.com/office/drawing/2014/main" id="{00000000-0008-0000-0100-00006B3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1628775"/>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670334</xdr:colOff>
      <xdr:row>0</xdr:row>
      <xdr:rowOff>149679</xdr:rowOff>
    </xdr:from>
    <xdr:to>
      <xdr:col>2</xdr:col>
      <xdr:colOff>1455964</xdr:colOff>
      <xdr:row>0</xdr:row>
      <xdr:rowOff>1035887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43818215" y="149679"/>
          <a:ext cx="2989987" cy="8862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476250</xdr:colOff>
      <xdr:row>0</xdr:row>
      <xdr:rowOff>0</xdr:rowOff>
    </xdr:from>
    <xdr:to>
      <xdr:col>1</xdr:col>
      <xdr:colOff>476250</xdr:colOff>
      <xdr:row>3</xdr:row>
      <xdr:rowOff>316230</xdr:rowOff>
    </xdr:to>
    <xdr:pic>
      <xdr:nvPicPr>
        <xdr:cNvPr id="277057" name="Picture 8" descr="logo">
          <a:extLst>
            <a:ext uri="{FF2B5EF4-FFF2-40B4-BE49-F238E27FC236}">
              <a16:creationId xmlns:a16="http://schemas.microsoft.com/office/drawing/2014/main" id="{00000000-0008-0000-0200-0000413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2175"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6648</xdr:col>
          <xdr:colOff>666750</xdr:colOff>
          <xdr:row>0</xdr:row>
          <xdr:rowOff>438150</xdr:rowOff>
        </xdr:from>
        <xdr:to>
          <xdr:col>6649</xdr:col>
          <xdr:colOff>552450</xdr:colOff>
          <xdr:row>1</xdr:row>
          <xdr:rowOff>123825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1</xdr:col>
      <xdr:colOff>695325</xdr:colOff>
      <xdr:row>0</xdr:row>
      <xdr:rowOff>2051685</xdr:rowOff>
    </xdr:to>
    <xdr:pic>
      <xdr:nvPicPr>
        <xdr:cNvPr id="278941" name="Picture 8" descr="logo">
          <a:extLst>
            <a:ext uri="{FF2B5EF4-FFF2-40B4-BE49-F238E27FC236}">
              <a16:creationId xmlns:a16="http://schemas.microsoft.com/office/drawing/2014/main" id="{00000000-0008-0000-0600-00009D41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9525" cy="2529840"/>
    <xdr:pic>
      <xdr:nvPicPr>
        <xdr:cNvPr id="2" name="Picture 8" descr="logo">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5454475" y="0"/>
          <a:ext cx="9525" cy="252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2057400</xdr:colOff>
      <xdr:row>0</xdr:row>
      <xdr:rowOff>0</xdr:rowOff>
    </xdr:from>
    <xdr:ext cx="0" cy="2529840"/>
    <xdr:pic>
      <xdr:nvPicPr>
        <xdr:cNvPr id="3" name="Picture 8" descr="logo">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75464000" y="0"/>
          <a:ext cx="0" cy="252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15240</xdr:colOff>
      <xdr:row>3</xdr:row>
      <xdr:rowOff>11430</xdr:rowOff>
    </xdr:from>
    <xdr:to>
      <xdr:col>10</xdr:col>
      <xdr:colOff>571500</xdr:colOff>
      <xdr:row>21</xdr:row>
      <xdr:rowOff>88900</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0</xdr:colOff>
      <xdr:row>13</xdr:row>
      <xdr:rowOff>581025</xdr:rowOff>
    </xdr:to>
    <xdr:pic>
      <xdr:nvPicPr>
        <xdr:cNvPr id="290204" name="Picture 8" descr="logo">
          <a:extLst>
            <a:ext uri="{FF2B5EF4-FFF2-40B4-BE49-F238E27FC236}">
              <a16:creationId xmlns:a16="http://schemas.microsoft.com/office/drawing/2014/main" id="{00000000-0008-0000-0B00-00009C6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3875"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571500</xdr:colOff>
      <xdr:row>22</xdr:row>
      <xdr:rowOff>88900</xdr:rowOff>
    </xdr:to>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4</xdr:row>
      <xdr:rowOff>15240</xdr:rowOff>
    </xdr:from>
    <xdr:to>
      <xdr:col>10</xdr:col>
      <xdr:colOff>670560</xdr:colOff>
      <xdr:row>18</xdr:row>
      <xdr:rowOff>22860</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1</xdr:col>
      <xdr:colOff>695325</xdr:colOff>
      <xdr:row>0</xdr:row>
      <xdr:rowOff>710565</xdr:rowOff>
    </xdr:to>
    <xdr:pic>
      <xdr:nvPicPr>
        <xdr:cNvPr id="302493" name="Picture 8" descr="logo">
          <a:extLst>
            <a:ext uri="{FF2B5EF4-FFF2-40B4-BE49-F238E27FC236}">
              <a16:creationId xmlns:a16="http://schemas.microsoft.com/office/drawing/2014/main" id="{00000000-0008-0000-1600-00009D9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8</xdr:col>
      <xdr:colOff>0</xdr:colOff>
      <xdr:row>0</xdr:row>
      <xdr:rowOff>38100</xdr:rowOff>
    </xdr:from>
    <xdr:ext cx="0" cy="40005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0567800" y="38100"/>
          <a:ext cx="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10</xdr:col>
      <xdr:colOff>1466850</xdr:colOff>
      <xdr:row>0</xdr:row>
      <xdr:rowOff>0</xdr:rowOff>
    </xdr:from>
    <xdr:ext cx="0" cy="594360"/>
    <xdr:pic>
      <xdr:nvPicPr>
        <xdr:cNvPr id="2" name="Picture 8" descr="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6914975"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17</xdr:row>
      <xdr:rowOff>167640</xdr:rowOff>
    </xdr:to>
    <xdr:graphicFrame macro="">
      <xdr:nvGraphicFramePr>
        <xdr:cNvPr id="2" name="Chart 1">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oneCellAnchor>
    <xdr:from>
      <xdr:col>8</xdr:col>
      <xdr:colOff>0</xdr:colOff>
      <xdr:row>0</xdr:row>
      <xdr:rowOff>38100</xdr:rowOff>
    </xdr:from>
    <xdr:ext cx="0" cy="2221523"/>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0567800" y="38100"/>
          <a:ext cx="0" cy="22215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5.xml><?xml version="1.0" encoding="utf-8"?>
<xdr:wsDr xmlns:xdr="http://schemas.openxmlformats.org/drawingml/2006/spreadsheetDrawing" xmlns:a="http://schemas.openxmlformats.org/drawingml/2006/main">
  <xdr:twoCellAnchor>
    <xdr:from>
      <xdr:col>0</xdr:col>
      <xdr:colOff>22860</xdr:colOff>
      <xdr:row>4</xdr:row>
      <xdr:rowOff>64770</xdr:rowOff>
    </xdr:from>
    <xdr:to>
      <xdr:col>10</xdr:col>
      <xdr:colOff>723900</xdr:colOff>
      <xdr:row>23</xdr:row>
      <xdr:rowOff>7620</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695325</xdr:colOff>
      <xdr:row>0</xdr:row>
      <xdr:rowOff>0</xdr:rowOff>
    </xdr:from>
    <xdr:to>
      <xdr:col>2</xdr:col>
      <xdr:colOff>695325</xdr:colOff>
      <xdr:row>0</xdr:row>
      <xdr:rowOff>581025</xdr:rowOff>
    </xdr:to>
    <xdr:pic>
      <xdr:nvPicPr>
        <xdr:cNvPr id="304541" name="Picture 8" descr="logo">
          <a:extLst>
            <a:ext uri="{FF2B5EF4-FFF2-40B4-BE49-F238E27FC236}">
              <a16:creationId xmlns:a16="http://schemas.microsoft.com/office/drawing/2014/main" id="{00000000-0008-0000-2000-00009DA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1428750</xdr:colOff>
      <xdr:row>0</xdr:row>
      <xdr:rowOff>0</xdr:rowOff>
    </xdr:from>
    <xdr:to>
      <xdr:col>4</xdr:col>
      <xdr:colOff>0</xdr:colOff>
      <xdr:row>0</xdr:row>
      <xdr:rowOff>876300</xdr:rowOff>
    </xdr:to>
    <xdr:pic>
      <xdr:nvPicPr>
        <xdr:cNvPr id="336209" name="Picture 8" descr="logo">
          <a:extLst>
            <a:ext uri="{FF2B5EF4-FFF2-40B4-BE49-F238E27FC236}">
              <a16:creationId xmlns:a16="http://schemas.microsoft.com/office/drawing/2014/main" id="{00000000-0008-0000-2100-0000512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1238250</xdr:colOff>
      <xdr:row>0</xdr:row>
      <xdr:rowOff>0</xdr:rowOff>
    </xdr:from>
    <xdr:to>
      <xdr:col>7</xdr:col>
      <xdr:colOff>1238250</xdr:colOff>
      <xdr:row>1</xdr:row>
      <xdr:rowOff>200025</xdr:rowOff>
    </xdr:to>
    <xdr:pic>
      <xdr:nvPicPr>
        <xdr:cNvPr id="2" name="Picture 8" descr="logo">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1107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209550</xdr:rowOff>
    </xdr:to>
    <xdr:pic>
      <xdr:nvPicPr>
        <xdr:cNvPr id="2" name="Picture 8" descr="logo">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1333500</xdr:colOff>
      <xdr:row>0</xdr:row>
      <xdr:rowOff>0</xdr:rowOff>
    </xdr:from>
    <xdr:to>
      <xdr:col>6</xdr:col>
      <xdr:colOff>1333500</xdr:colOff>
      <xdr:row>1</xdr:row>
      <xdr:rowOff>180975</xdr:rowOff>
    </xdr:to>
    <xdr:pic>
      <xdr:nvPicPr>
        <xdr:cNvPr id="3" name="Picture 8" descr="logo">
          <a:extLst>
            <a:ext uri="{FF2B5EF4-FFF2-40B4-BE49-F238E27FC236}">
              <a16:creationId xmlns:a16="http://schemas.microsoft.com/office/drawing/2014/main" id="{00000000-0008-0000-2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3034775" y="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20</xdr:row>
      <xdr:rowOff>167640</xdr:rowOff>
    </xdr:to>
    <xdr:graphicFrame macro="">
      <xdr:nvGraphicFramePr>
        <xdr:cNvPr id="2" name="Chart 1">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304800</xdr:rowOff>
    </xdr:to>
    <xdr:pic>
      <xdr:nvPicPr>
        <xdr:cNvPr id="2" name="Picture 8" descr="logo">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304800</xdr:rowOff>
    </xdr:to>
    <xdr:pic>
      <xdr:nvPicPr>
        <xdr:cNvPr id="3" name="Picture 8" descr="logo">
          <a:extLst>
            <a:ext uri="{FF2B5EF4-FFF2-40B4-BE49-F238E27FC236}">
              <a16:creationId xmlns:a16="http://schemas.microsoft.com/office/drawing/2014/main" id="{00000000-0008-0000-2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695325</xdr:colOff>
      <xdr:row>0</xdr:row>
      <xdr:rowOff>0</xdr:rowOff>
    </xdr:from>
    <xdr:to>
      <xdr:col>6</xdr:col>
      <xdr:colOff>695325</xdr:colOff>
      <xdr:row>1</xdr:row>
      <xdr:rowOff>276225</xdr:rowOff>
    </xdr:to>
    <xdr:pic>
      <xdr:nvPicPr>
        <xdr:cNvPr id="4" name="Picture 8" descr="logo">
          <a:extLst>
            <a:ext uri="{FF2B5EF4-FFF2-40B4-BE49-F238E27FC236}">
              <a16:creationId xmlns:a16="http://schemas.microsoft.com/office/drawing/2014/main" id="{00000000-0008-0000-2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806175" y="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0</xdr:colOff>
      <xdr:row>0</xdr:row>
      <xdr:rowOff>600075</xdr:rowOff>
    </xdr:to>
    <xdr:pic>
      <xdr:nvPicPr>
        <xdr:cNvPr id="337233" name="Picture 8" descr="logo">
          <a:extLst>
            <a:ext uri="{FF2B5EF4-FFF2-40B4-BE49-F238E27FC236}">
              <a16:creationId xmlns:a16="http://schemas.microsoft.com/office/drawing/2014/main" id="{00000000-0008-0000-2600-00005125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3875"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1247775</xdr:colOff>
      <xdr:row>0</xdr:row>
      <xdr:rowOff>0</xdr:rowOff>
    </xdr:from>
    <xdr:to>
      <xdr:col>7</xdr:col>
      <xdr:colOff>1247775</xdr:colOff>
      <xdr:row>0</xdr:row>
      <xdr:rowOff>843915</xdr:rowOff>
    </xdr:to>
    <xdr:pic>
      <xdr:nvPicPr>
        <xdr:cNvPr id="2" name="Picture 8" descr="logo">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101200" y="0"/>
          <a:ext cx="0" cy="843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333375</xdr:rowOff>
    </xdr:to>
    <xdr:pic>
      <xdr:nvPicPr>
        <xdr:cNvPr id="2" name="Picture 8" descr="logo">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361950</xdr:rowOff>
    </xdr:to>
    <xdr:pic>
      <xdr:nvPicPr>
        <xdr:cNvPr id="3" name="Picture 8" descr="logo">
          <a:extLst>
            <a:ext uri="{FF2B5EF4-FFF2-40B4-BE49-F238E27FC236}">
              <a16:creationId xmlns:a16="http://schemas.microsoft.com/office/drawing/2014/main" id="{00000000-0008-0000-2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2552700</xdr:colOff>
      <xdr:row>0</xdr:row>
      <xdr:rowOff>0</xdr:rowOff>
    </xdr:from>
    <xdr:to>
      <xdr:col>7</xdr:col>
      <xdr:colOff>0</xdr:colOff>
      <xdr:row>1</xdr:row>
      <xdr:rowOff>361950</xdr:rowOff>
    </xdr:to>
    <xdr:pic>
      <xdr:nvPicPr>
        <xdr:cNvPr id="4" name="Picture 8" descr="logo">
          <a:extLst>
            <a:ext uri="{FF2B5EF4-FFF2-40B4-BE49-F238E27FC236}">
              <a16:creationId xmlns:a16="http://schemas.microsoft.com/office/drawing/2014/main" id="{00000000-0008-0000-2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1276350</xdr:colOff>
      <xdr:row>0</xdr:row>
      <xdr:rowOff>0</xdr:rowOff>
    </xdr:from>
    <xdr:to>
      <xdr:col>9</xdr:col>
      <xdr:colOff>1276350</xdr:colOff>
      <xdr:row>1</xdr:row>
      <xdr:rowOff>361950</xdr:rowOff>
    </xdr:to>
    <xdr:pic>
      <xdr:nvPicPr>
        <xdr:cNvPr id="5" name="Picture 8" descr="logo">
          <a:extLst>
            <a:ext uri="{FF2B5EF4-FFF2-40B4-BE49-F238E27FC236}">
              <a16:creationId xmlns:a16="http://schemas.microsoft.com/office/drawing/2014/main" id="{00000000-0008-0000-2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424800"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1</xdr:row>
      <xdr:rowOff>334840</xdr:rowOff>
    </xdr:to>
    <xdr:pic>
      <xdr:nvPicPr>
        <xdr:cNvPr id="2" name="Picture 8" descr="logo">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034650" y="0"/>
          <a:ext cx="0" cy="849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2552700</xdr:colOff>
      <xdr:row>0</xdr:row>
      <xdr:rowOff>0</xdr:rowOff>
    </xdr:from>
    <xdr:to>
      <xdr:col>5</xdr:col>
      <xdr:colOff>2552700</xdr:colOff>
      <xdr:row>1</xdr:row>
      <xdr:rowOff>334840</xdr:rowOff>
    </xdr:to>
    <xdr:pic>
      <xdr:nvPicPr>
        <xdr:cNvPr id="3" name="Picture 8" descr="logo">
          <a:extLst>
            <a:ext uri="{FF2B5EF4-FFF2-40B4-BE49-F238E27FC236}">
              <a16:creationId xmlns:a16="http://schemas.microsoft.com/office/drawing/2014/main" id="{00000000-0008-0000-2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549000" y="0"/>
          <a:ext cx="0" cy="849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20</xdr:row>
      <xdr:rowOff>167640</xdr:rowOff>
    </xdr:to>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285750</xdr:rowOff>
    </xdr:to>
    <xdr:pic>
      <xdr:nvPicPr>
        <xdr:cNvPr id="2" name="Picture 8" descr="logo">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285750</xdr:rowOff>
    </xdr:to>
    <xdr:pic>
      <xdr:nvPicPr>
        <xdr:cNvPr id="3" name="Picture 8" descr="logo">
          <a:extLst>
            <a:ext uri="{FF2B5EF4-FFF2-40B4-BE49-F238E27FC236}">
              <a16:creationId xmlns:a16="http://schemas.microsoft.com/office/drawing/2014/main" id="{00000000-0008-0000-2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1266825</xdr:colOff>
      <xdr:row>0</xdr:row>
      <xdr:rowOff>0</xdr:rowOff>
    </xdr:from>
    <xdr:to>
      <xdr:col>6</xdr:col>
      <xdr:colOff>1266825</xdr:colOff>
      <xdr:row>1</xdr:row>
      <xdr:rowOff>285750</xdr:rowOff>
    </xdr:to>
    <xdr:pic>
      <xdr:nvPicPr>
        <xdr:cNvPr id="4" name="Picture 8" descr="logo">
          <a:extLst>
            <a:ext uri="{FF2B5EF4-FFF2-40B4-BE49-F238E27FC236}">
              <a16:creationId xmlns:a16="http://schemas.microsoft.com/office/drawing/2014/main" id="{00000000-0008-0000-2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695325</xdr:colOff>
      <xdr:row>1</xdr:row>
      <xdr:rowOff>0</xdr:rowOff>
    </xdr:from>
    <xdr:to>
      <xdr:col>4</xdr:col>
      <xdr:colOff>3810</xdr:colOff>
      <xdr:row>1</xdr:row>
      <xdr:rowOff>390525</xdr:rowOff>
    </xdr:to>
    <xdr:pic>
      <xdr:nvPicPr>
        <xdr:cNvPr id="326045" name="Picture 8" descr="logo">
          <a:extLst>
            <a:ext uri="{FF2B5EF4-FFF2-40B4-BE49-F238E27FC236}">
              <a16:creationId xmlns:a16="http://schemas.microsoft.com/office/drawing/2014/main" id="{00000000-0008-0000-2C00-00009D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1238250</xdr:colOff>
      <xdr:row>0</xdr:row>
      <xdr:rowOff>0</xdr:rowOff>
    </xdr:from>
    <xdr:to>
      <xdr:col>7</xdr:col>
      <xdr:colOff>1238250</xdr:colOff>
      <xdr:row>1</xdr:row>
      <xdr:rowOff>200025</xdr:rowOff>
    </xdr:to>
    <xdr:pic>
      <xdr:nvPicPr>
        <xdr:cNvPr id="2" name="Picture 8" descr="logo">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9721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7621</xdr:colOff>
      <xdr:row>3</xdr:row>
      <xdr:rowOff>19051</xdr:rowOff>
    </xdr:from>
    <xdr:to>
      <xdr:col>10</xdr:col>
      <xdr:colOff>631032</xdr:colOff>
      <xdr:row>16</xdr:row>
      <xdr:rowOff>250032</xdr:rowOff>
    </xdr:to>
    <xdr:graphicFrame macro="">
      <xdr:nvGraphicFramePr>
        <xdr:cNvPr id="2" name="Chart 1">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647700</xdr:colOff>
      <xdr:row>2</xdr:row>
      <xdr:rowOff>22860</xdr:rowOff>
    </xdr:from>
    <xdr:to>
      <xdr:col>10</xdr:col>
      <xdr:colOff>670560</xdr:colOff>
      <xdr:row>2</xdr:row>
      <xdr:rowOff>243840</xdr:rowOff>
    </xdr:to>
    <xdr:sp macro="" textlink="">
      <xdr:nvSpPr>
        <xdr:cNvPr id="3" name="TextBox 2">
          <a:extLst>
            <a:ext uri="{FF2B5EF4-FFF2-40B4-BE49-F238E27FC236}">
              <a16:creationId xmlns:a16="http://schemas.microsoft.com/office/drawing/2014/main" id="{00000000-0008-0000-2F00-000003000000}"/>
            </a:ext>
          </a:extLst>
        </xdr:cNvPr>
        <xdr:cNvSpPr txBox="1"/>
      </xdr:nvSpPr>
      <xdr:spPr>
        <a:xfrm>
          <a:off x="12479413065" y="975360"/>
          <a:ext cx="1546860" cy="201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ar-QA" sz="800" b="1">
              <a:latin typeface="Arial" panose="020B0604020202020204" pitchFamily="34" charset="0"/>
              <a:cs typeface="Arial" panose="020B0604020202020204" pitchFamily="34" charset="0"/>
            </a:rPr>
            <a:t>القيمة ألف ريال  </a:t>
          </a:r>
          <a:r>
            <a:rPr lang="en-US" sz="800" b="1">
              <a:latin typeface="Arial" panose="020B0604020202020204" pitchFamily="34" charset="0"/>
              <a:cs typeface="Arial" panose="020B0604020202020204" pitchFamily="34" charset="0"/>
            </a:rPr>
            <a:t>Value QR.000</a:t>
          </a:r>
          <a:endParaRPr lang="ar-QA" sz="800" b="1">
            <a:latin typeface="Arial" panose="020B0604020202020204" pitchFamily="34" charset="0"/>
            <a:cs typeface="Arial" panose="020B0604020202020204" pitchFamily="34"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2</xdr:col>
      <xdr:colOff>3810</xdr:colOff>
      <xdr:row>0</xdr:row>
      <xdr:rowOff>0</xdr:rowOff>
    </xdr:to>
    <xdr:pic>
      <xdr:nvPicPr>
        <xdr:cNvPr id="328093" name="Picture 8" descr="logo">
          <a:extLst>
            <a:ext uri="{FF2B5EF4-FFF2-40B4-BE49-F238E27FC236}">
              <a16:creationId xmlns:a16="http://schemas.microsoft.com/office/drawing/2014/main" id="{00000000-0008-0000-3100-00009D0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16</xdr:row>
      <xdr:rowOff>0</xdr:rowOff>
    </xdr:to>
    <xdr:graphicFrame macro="">
      <xdr:nvGraphicFramePr>
        <xdr:cNvPr id="2" name="Chart 1">
          <a:extLst>
            <a:ext uri="{FF2B5EF4-FFF2-40B4-BE49-F238E27FC236}">
              <a16:creationId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4.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5A80A-DAA9-4424-AA3C-5841A507439B}">
  <sheetPr>
    <tabColor theme="6"/>
  </sheetPr>
  <dimension ref="A1:M7"/>
  <sheetViews>
    <sheetView rightToLeft="1" view="pageBreakPreview" zoomScale="85" zoomScaleNormal="100" zoomScaleSheetLayoutView="85" workbookViewId="0">
      <selection activeCell="A11" sqref="A11"/>
    </sheetView>
  </sheetViews>
  <sheetFormatPr defaultColWidth="8.5546875" defaultRowHeight="15"/>
  <cols>
    <col min="1" max="4" width="25.6640625" style="128" customWidth="1"/>
    <col min="5" max="5" width="40.77734375" style="128" customWidth="1"/>
    <col min="6" max="6" width="15.77734375" style="128" customWidth="1"/>
    <col min="7" max="12" width="8.5546875" style="128"/>
    <col min="13" max="13" width="28.44140625" style="128" customWidth="1"/>
    <col min="14" max="16384" width="8.5546875" style="128"/>
  </cols>
  <sheetData>
    <row r="1" spans="1:13" ht="111.75" customHeight="1"/>
    <row r="2" spans="1:13" s="73" customFormat="1" ht="57.75" customHeight="1">
      <c r="A2" s="128"/>
      <c r="B2" s="128"/>
      <c r="C2" s="128"/>
      <c r="D2" s="128"/>
      <c r="E2" s="128"/>
      <c r="F2" s="736"/>
      <c r="G2" s="336"/>
      <c r="H2" s="336"/>
      <c r="I2" s="336"/>
      <c r="J2" s="336"/>
      <c r="K2" s="336"/>
      <c r="L2" s="336"/>
      <c r="M2" s="336"/>
    </row>
    <row r="3" spans="1:13" ht="45" customHeight="1"/>
    <row r="4" spans="1:13" ht="165.75" customHeight="1"/>
    <row r="5" spans="1:13" ht="67.5" customHeight="1"/>
    <row r="6" spans="1:13" ht="67.5" customHeight="1"/>
    <row r="7" spans="1:13" ht="19.5">
      <c r="C7" s="741"/>
      <c r="D7" s="741"/>
      <c r="E7" s="742"/>
      <c r="F7" s="742"/>
    </row>
  </sheetData>
  <mergeCells count="2">
    <mergeCell ref="C7:D7"/>
    <mergeCell ref="E7:F7"/>
  </mergeCells>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6"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1:M7"/>
  <sheetViews>
    <sheetView rightToLeft="1" view="pageBreakPreview" zoomScale="70" zoomScaleNormal="100" zoomScaleSheetLayoutView="70" workbookViewId="0">
      <selection activeCell="C11" sqref="C11"/>
    </sheetView>
  </sheetViews>
  <sheetFormatPr defaultColWidth="8.5546875" defaultRowHeight="15"/>
  <cols>
    <col min="1" max="4" width="25.6640625" style="128" customWidth="1"/>
    <col min="5" max="5" width="40.77734375" style="128" customWidth="1"/>
    <col min="6" max="6" width="15.77734375" style="128" customWidth="1"/>
    <col min="7" max="12" width="8.5546875" style="128"/>
    <col min="13" max="13" width="28.44140625" style="128" customWidth="1"/>
    <col min="14" max="16384" width="8.5546875" style="128"/>
  </cols>
  <sheetData>
    <row r="1" spans="1:13" ht="111.75" customHeight="1">
      <c r="A1" s="746" t="s">
        <v>974</v>
      </c>
      <c r="B1" s="747"/>
      <c r="C1" s="745" t="s">
        <v>975</v>
      </c>
      <c r="D1" s="745"/>
    </row>
    <row r="2" spans="1:13" s="73" customFormat="1" ht="57.75" customHeight="1">
      <c r="C2" s="736"/>
      <c r="D2" s="736"/>
      <c r="E2" s="736"/>
      <c r="F2" s="736"/>
      <c r="G2" s="336"/>
      <c r="H2" s="336"/>
      <c r="I2" s="336"/>
      <c r="J2" s="336"/>
      <c r="K2" s="336"/>
      <c r="L2" s="336"/>
      <c r="M2" s="336"/>
    </row>
    <row r="3" spans="1:13" ht="45" customHeight="1" thickBot="1"/>
    <row r="4" spans="1:13" ht="165.75" customHeight="1" thickTop="1" thickBot="1">
      <c r="B4" s="743" t="s">
        <v>964</v>
      </c>
      <c r="C4" s="744"/>
    </row>
    <row r="5" spans="1:13" ht="67.5" customHeight="1" thickTop="1">
      <c r="D5" s="748"/>
      <c r="E5" s="748"/>
    </row>
    <row r="6" spans="1:13" ht="67.5" customHeight="1">
      <c r="A6" s="742" t="s">
        <v>972</v>
      </c>
      <c r="B6" s="742"/>
      <c r="C6" s="741" t="s">
        <v>973</v>
      </c>
      <c r="D6" s="741"/>
    </row>
    <row r="7" spans="1:13" ht="19.5">
      <c r="C7" s="741"/>
      <c r="D7" s="741"/>
      <c r="E7" s="742"/>
      <c r="F7" s="742"/>
    </row>
  </sheetData>
  <mergeCells count="8">
    <mergeCell ref="C7:D7"/>
    <mergeCell ref="E7:F7"/>
    <mergeCell ref="B4:C4"/>
    <mergeCell ref="C6:D6"/>
    <mergeCell ref="C1:D1"/>
    <mergeCell ref="A1:B1"/>
    <mergeCell ref="A6:B6"/>
    <mergeCell ref="D5:E5"/>
  </mergeCells>
  <phoneticPr fontId="33" type="noConversion"/>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E24"/>
  <sheetViews>
    <sheetView rightToLeft="1" view="pageBreakPreview" zoomScale="80" zoomScaleNormal="100" zoomScaleSheetLayoutView="80" workbookViewId="0">
      <selection activeCell="A6" sqref="A6"/>
    </sheetView>
  </sheetViews>
  <sheetFormatPr defaultColWidth="8.5546875" defaultRowHeight="23.25"/>
  <cols>
    <col min="1" max="1" width="45.6640625" style="324" customWidth="1"/>
    <col min="2" max="2" width="5.77734375" style="324" customWidth="1"/>
    <col min="3" max="3" width="5.77734375" style="326" customWidth="1"/>
    <col min="4" max="4" width="45.6640625" style="326" customWidth="1"/>
    <col min="5" max="12" width="8.5546875" style="324"/>
    <col min="13" max="13" width="28.44140625" style="324" customWidth="1"/>
    <col min="14" max="16384" width="8.5546875" style="324"/>
  </cols>
  <sheetData>
    <row r="1" spans="1:5" s="322" customFormat="1" ht="49.5" customHeight="1">
      <c r="A1" s="749"/>
      <c r="B1" s="749"/>
    </row>
    <row r="2" spans="1:5" ht="57.75" customHeight="1">
      <c r="A2" s="754" t="s">
        <v>917</v>
      </c>
      <c r="B2" s="749"/>
      <c r="C2" s="751" t="s">
        <v>56</v>
      </c>
      <c r="D2" s="751"/>
      <c r="E2" s="323"/>
    </row>
    <row r="3" spans="1:5" ht="123" customHeight="1">
      <c r="A3" s="755" t="s">
        <v>965</v>
      </c>
      <c r="B3" s="755"/>
      <c r="C3" s="752" t="s">
        <v>966</v>
      </c>
      <c r="D3" s="752"/>
    </row>
    <row r="4" spans="1:5" ht="80.25" customHeight="1">
      <c r="A4" s="755" t="s">
        <v>751</v>
      </c>
      <c r="B4" s="755"/>
      <c r="C4" s="752" t="s">
        <v>910</v>
      </c>
      <c r="D4" s="752"/>
    </row>
    <row r="5" spans="1:5" ht="76.5" customHeight="1">
      <c r="A5" s="755" t="s">
        <v>477</v>
      </c>
      <c r="B5" s="755"/>
      <c r="C5" s="753" t="s">
        <v>752</v>
      </c>
      <c r="D5" s="753"/>
    </row>
    <row r="6" spans="1:5" ht="56.25" customHeight="1">
      <c r="A6" s="288" t="s">
        <v>967</v>
      </c>
      <c r="B6" s="750" t="s">
        <v>968</v>
      </c>
      <c r="C6" s="741"/>
      <c r="D6" s="741"/>
    </row>
    <row r="7" spans="1:5" ht="67.5" customHeight="1">
      <c r="A7" s="5" t="s">
        <v>94</v>
      </c>
      <c r="B7"/>
      <c r="C7" s="325"/>
    </row>
    <row r="8" spans="1:5" ht="67.5" customHeight="1">
      <c r="B8" s="327"/>
    </row>
    <row r="9" spans="1:5" ht="43.5" customHeight="1">
      <c r="A9" s="327"/>
      <c r="C9" s="327"/>
      <c r="D9" s="327"/>
    </row>
    <row r="24" spans="5:5">
      <c r="E24" s="335"/>
    </row>
  </sheetData>
  <mergeCells count="10">
    <mergeCell ref="A1:B1"/>
    <mergeCell ref="B6:D6"/>
    <mergeCell ref="C2:D2"/>
    <mergeCell ref="C3:D3"/>
    <mergeCell ref="C4:D4"/>
    <mergeCell ref="C5:D5"/>
    <mergeCell ref="A2:B2"/>
    <mergeCell ref="A5:B5"/>
    <mergeCell ref="A3:B3"/>
    <mergeCell ref="A4:B4"/>
  </mergeCells>
  <phoneticPr fontId="33" type="noConversion"/>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6" max="3" man="1"/>
  </rowBreaks>
  <drawing r:id="rId2"/>
  <legacyDrawing r:id="rId3"/>
  <oleObjects>
    <mc:AlternateContent xmlns:mc="http://schemas.openxmlformats.org/markup-compatibility/2006">
      <mc:Choice Requires="x14">
        <oleObject progId="MSWordArt.2" shapeId="2049" r:id="rId4">
          <objectPr defaultSize="0" autoPict="0" r:id="rId5">
            <anchor moveWithCells="1" sizeWithCells="1">
              <from>
                <xdr:col>6648</xdr:col>
                <xdr:colOff>666750</xdr:colOff>
                <xdr:row>0</xdr:row>
                <xdr:rowOff>438150</xdr:rowOff>
              </from>
              <to>
                <xdr:col>6649</xdr:col>
                <xdr:colOff>552450</xdr:colOff>
                <xdr:row>1</xdr:row>
                <xdr:rowOff>123825</xdr:rowOff>
              </to>
            </anchor>
          </objectPr>
        </oleObject>
      </mc:Choice>
      <mc:Fallback>
        <oleObject progId="MSWordArt.2" shapeId="2049"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F69"/>
  <sheetViews>
    <sheetView rightToLeft="1" view="pageBreakPreview" topLeftCell="A20" zoomScale="60" zoomScaleNormal="100" workbookViewId="0">
      <selection activeCell="E5" sqref="E5:G6"/>
    </sheetView>
  </sheetViews>
  <sheetFormatPr defaultColWidth="8.5546875" defaultRowHeight="15"/>
  <cols>
    <col min="1" max="1" width="4.6640625" style="363" customWidth="1"/>
    <col min="2" max="2" width="53.6640625" style="341" customWidth="1"/>
    <col min="3" max="3" width="5.77734375" style="341" customWidth="1"/>
    <col min="4" max="4" width="53.6640625" style="341" customWidth="1"/>
    <col min="5" max="5" width="4.6640625" style="341" customWidth="1"/>
    <col min="6" max="12" width="8.5546875" style="341"/>
    <col min="13" max="13" width="28.44140625" style="341" customWidth="1"/>
    <col min="14" max="16384" width="8.5546875" style="341"/>
  </cols>
  <sheetData>
    <row r="1" spans="1:6" s="339" customFormat="1" ht="24.75" customHeight="1">
      <c r="A1" s="337"/>
      <c r="B1" s="337"/>
      <c r="C1" s="337"/>
      <c r="D1" s="338"/>
      <c r="E1" s="338"/>
      <c r="F1" s="338"/>
    </row>
    <row r="2" spans="1:6" ht="39.6" customHeight="1">
      <c r="A2" s="757" t="s">
        <v>690</v>
      </c>
      <c r="B2" s="757"/>
      <c r="C2" s="340"/>
      <c r="D2" s="756" t="s">
        <v>691</v>
      </c>
      <c r="E2" s="756"/>
    </row>
    <row r="3" spans="1:6" ht="54" customHeight="1">
      <c r="A3" s="342" t="s">
        <v>96</v>
      </c>
      <c r="B3" s="343" t="s">
        <v>97</v>
      </c>
      <c r="C3" s="344" t="s">
        <v>918</v>
      </c>
      <c r="D3" s="345" t="s">
        <v>98</v>
      </c>
      <c r="E3" s="346" t="s">
        <v>95</v>
      </c>
    </row>
    <row r="4" spans="1:6" s="349" customFormat="1" ht="19.899999999999999" customHeight="1" thickBot="1">
      <c r="A4" s="223"/>
      <c r="B4" s="224" t="s">
        <v>99</v>
      </c>
      <c r="C4" s="347">
        <v>3</v>
      </c>
      <c r="D4" s="225" t="s">
        <v>274</v>
      </c>
      <c r="E4" s="348"/>
    </row>
    <row r="5" spans="1:6" s="349" customFormat="1" ht="19.899999999999999" customHeight="1" thickTop="1" thickBot="1">
      <c r="A5" s="106"/>
      <c r="B5" s="226" t="s">
        <v>869</v>
      </c>
      <c r="C5" s="350">
        <v>5</v>
      </c>
      <c r="D5" s="227" t="s">
        <v>691</v>
      </c>
      <c r="E5" s="351"/>
    </row>
    <row r="6" spans="1:6" s="349" customFormat="1" ht="19.899999999999999" customHeight="1" thickTop="1" thickBot="1">
      <c r="A6" s="223"/>
      <c r="B6" s="224" t="s">
        <v>870</v>
      </c>
      <c r="C6" s="347">
        <v>8</v>
      </c>
      <c r="D6" s="225" t="s">
        <v>871</v>
      </c>
      <c r="E6" s="348"/>
    </row>
    <row r="7" spans="1:6" s="349" customFormat="1" ht="19.899999999999999" customHeight="1" thickTop="1" thickBot="1">
      <c r="A7" s="106"/>
      <c r="B7" s="226" t="s">
        <v>100</v>
      </c>
      <c r="C7" s="350">
        <v>10</v>
      </c>
      <c r="D7" s="227" t="s">
        <v>275</v>
      </c>
      <c r="E7" s="351"/>
    </row>
    <row r="8" spans="1:6" ht="36.75" customHeight="1" thickTop="1" thickBot="1">
      <c r="A8" s="44"/>
      <c r="B8" s="109" t="s">
        <v>269</v>
      </c>
      <c r="C8" s="352"/>
      <c r="D8" s="250" t="s">
        <v>420</v>
      </c>
      <c r="E8" s="353"/>
    </row>
    <row r="9" spans="1:6" s="349" customFormat="1" ht="19.899999999999999" customHeight="1" thickTop="1" thickBot="1">
      <c r="A9" s="107">
        <v>1</v>
      </c>
      <c r="B9" s="228" t="s">
        <v>417</v>
      </c>
      <c r="C9" s="354">
        <v>21</v>
      </c>
      <c r="D9" s="45" t="s">
        <v>557</v>
      </c>
      <c r="E9" s="46">
        <v>1</v>
      </c>
    </row>
    <row r="10" spans="1:6" s="349" customFormat="1" ht="19.899999999999999" customHeight="1" thickTop="1" thickBot="1">
      <c r="A10" s="106">
        <v>2</v>
      </c>
      <c r="B10" s="226" t="s">
        <v>101</v>
      </c>
      <c r="C10" s="355">
        <v>23</v>
      </c>
      <c r="D10" s="96" t="s">
        <v>154</v>
      </c>
      <c r="E10" s="98">
        <v>2</v>
      </c>
    </row>
    <row r="11" spans="1:6" s="349" customFormat="1" ht="19.899999999999999" customHeight="1" thickTop="1" thickBot="1">
      <c r="A11" s="114">
        <v>3</v>
      </c>
      <c r="B11" s="228" t="s">
        <v>353</v>
      </c>
      <c r="C11" s="356">
        <v>26</v>
      </c>
      <c r="D11" s="120" t="s">
        <v>358</v>
      </c>
      <c r="E11" s="113">
        <v>3</v>
      </c>
    </row>
    <row r="12" spans="1:6" ht="36.75" customHeight="1" thickTop="1" thickBot="1">
      <c r="A12" s="99"/>
      <c r="B12" s="110" t="s">
        <v>107</v>
      </c>
      <c r="C12" s="355"/>
      <c r="D12" s="111" t="s">
        <v>421</v>
      </c>
      <c r="E12" s="357"/>
    </row>
    <row r="13" spans="1:6" s="349" customFormat="1" ht="19.899999999999999" customHeight="1" thickTop="1" thickBot="1">
      <c r="A13" s="107">
        <v>4</v>
      </c>
      <c r="B13" s="228" t="s">
        <v>417</v>
      </c>
      <c r="C13" s="354">
        <v>31</v>
      </c>
      <c r="D13" s="45" t="s">
        <v>557</v>
      </c>
      <c r="E13" s="46">
        <v>4</v>
      </c>
    </row>
    <row r="14" spans="1:6" s="349" customFormat="1" ht="19.899999999999999" customHeight="1" thickTop="1" thickBot="1">
      <c r="A14" s="106">
        <v>5</v>
      </c>
      <c r="B14" s="226" t="s">
        <v>102</v>
      </c>
      <c r="C14" s="355">
        <v>32</v>
      </c>
      <c r="D14" s="96" t="s">
        <v>261</v>
      </c>
      <c r="E14" s="98">
        <v>5</v>
      </c>
    </row>
    <row r="15" spans="1:6" s="349" customFormat="1" ht="19.899999999999999" customHeight="1" thickTop="1" thickBot="1">
      <c r="A15" s="107">
        <v>6</v>
      </c>
      <c r="B15" s="228" t="s">
        <v>101</v>
      </c>
      <c r="C15" s="354">
        <v>33</v>
      </c>
      <c r="D15" s="45" t="s">
        <v>262</v>
      </c>
      <c r="E15" s="46">
        <v>6</v>
      </c>
    </row>
    <row r="16" spans="1:6" s="349" customFormat="1" ht="19.899999999999999" customHeight="1" thickTop="1" thickBot="1">
      <c r="A16" s="106">
        <v>7</v>
      </c>
      <c r="B16" s="226" t="s">
        <v>103</v>
      </c>
      <c r="C16" s="355">
        <v>35</v>
      </c>
      <c r="D16" s="96" t="s">
        <v>263</v>
      </c>
      <c r="E16" s="98">
        <v>7</v>
      </c>
    </row>
    <row r="17" spans="1:5" ht="36.75" customHeight="1" thickTop="1" thickBot="1">
      <c r="A17" s="114"/>
      <c r="B17" s="314" t="s">
        <v>108</v>
      </c>
      <c r="C17" s="356"/>
      <c r="D17" s="315" t="s">
        <v>422</v>
      </c>
      <c r="E17" s="113"/>
    </row>
    <row r="18" spans="1:5" s="349" customFormat="1" ht="19.899999999999999" customHeight="1" thickTop="1" thickBot="1">
      <c r="A18" s="106">
        <v>8</v>
      </c>
      <c r="B18" s="226" t="s">
        <v>417</v>
      </c>
      <c r="C18" s="355">
        <v>39</v>
      </c>
      <c r="D18" s="96" t="s">
        <v>557</v>
      </c>
      <c r="E18" s="98">
        <v>8</v>
      </c>
    </row>
    <row r="19" spans="1:5" s="349" customFormat="1" ht="19.899999999999999" customHeight="1" thickTop="1" thickBot="1">
      <c r="A19" s="107">
        <v>9</v>
      </c>
      <c r="B19" s="229" t="s">
        <v>104</v>
      </c>
      <c r="C19" s="354">
        <v>40</v>
      </c>
      <c r="D19" s="45" t="s">
        <v>264</v>
      </c>
      <c r="E19" s="46">
        <v>9</v>
      </c>
    </row>
    <row r="20" spans="1:5" s="349" customFormat="1" ht="19.899999999999999" customHeight="1" thickTop="1">
      <c r="A20" s="127">
        <v>10</v>
      </c>
      <c r="B20" s="230" t="s">
        <v>105</v>
      </c>
      <c r="C20" s="358">
        <v>42</v>
      </c>
      <c r="D20" s="126" t="s">
        <v>265</v>
      </c>
      <c r="E20" s="125">
        <v>10</v>
      </c>
    </row>
    <row r="21" spans="1:5" ht="36.75" customHeight="1" thickBot="1">
      <c r="A21" s="124"/>
      <c r="B21" s="123" t="s">
        <v>912</v>
      </c>
      <c r="C21" s="359"/>
      <c r="D21" s="252" t="s">
        <v>913</v>
      </c>
      <c r="E21" s="122"/>
    </row>
    <row r="22" spans="1:5" s="349" customFormat="1" ht="19.899999999999999" customHeight="1" thickTop="1" thickBot="1">
      <c r="A22" s="106">
        <v>11</v>
      </c>
      <c r="B22" s="226" t="s">
        <v>417</v>
      </c>
      <c r="C22" s="355">
        <v>45</v>
      </c>
      <c r="D22" s="96" t="s">
        <v>557</v>
      </c>
      <c r="E22" s="98">
        <v>15</v>
      </c>
    </row>
    <row r="23" spans="1:5" s="349" customFormat="1" ht="19.899999999999999" customHeight="1" thickTop="1" thickBot="1">
      <c r="A23" s="107">
        <v>12</v>
      </c>
      <c r="B23" s="229" t="s">
        <v>101</v>
      </c>
      <c r="C23" s="354">
        <v>46</v>
      </c>
      <c r="D23" s="45" t="s">
        <v>266</v>
      </c>
      <c r="E23" s="46">
        <v>16</v>
      </c>
    </row>
    <row r="24" spans="1:5" s="349" customFormat="1" ht="19.899999999999999" customHeight="1" thickTop="1" thickBot="1">
      <c r="A24" s="106">
        <v>13</v>
      </c>
      <c r="B24" s="226" t="s">
        <v>106</v>
      </c>
      <c r="C24" s="355">
        <v>47</v>
      </c>
      <c r="D24" s="96" t="s">
        <v>268</v>
      </c>
      <c r="E24" s="334">
        <v>17</v>
      </c>
    </row>
    <row r="25" spans="1:5" ht="36.75" customHeight="1" thickTop="1" thickBot="1">
      <c r="A25" s="108"/>
      <c r="B25" s="109" t="s">
        <v>914</v>
      </c>
      <c r="C25" s="360"/>
      <c r="D25" s="251" t="s">
        <v>915</v>
      </c>
      <c r="E25" s="31"/>
    </row>
    <row r="26" spans="1:5" s="349" customFormat="1" ht="19.899999999999999" customHeight="1" thickTop="1" thickBot="1">
      <c r="A26" s="106">
        <v>14</v>
      </c>
      <c r="B26" s="226" t="s">
        <v>417</v>
      </c>
      <c r="C26" s="355">
        <v>51</v>
      </c>
      <c r="D26" s="96" t="s">
        <v>557</v>
      </c>
      <c r="E26" s="98">
        <v>11</v>
      </c>
    </row>
    <row r="27" spans="1:5" s="349" customFormat="1" ht="19.899999999999999" customHeight="1" thickTop="1" thickBot="1">
      <c r="A27" s="107">
        <v>15</v>
      </c>
      <c r="B27" s="229" t="s">
        <v>101</v>
      </c>
      <c r="C27" s="354">
        <v>52</v>
      </c>
      <c r="D27" s="45" t="s">
        <v>266</v>
      </c>
      <c r="E27" s="46">
        <v>13</v>
      </c>
    </row>
    <row r="28" spans="1:5" s="349" customFormat="1" ht="19.899999999999999" customHeight="1" thickTop="1" thickBot="1">
      <c r="A28" s="106">
        <v>16</v>
      </c>
      <c r="B28" s="226" t="s">
        <v>106</v>
      </c>
      <c r="C28" s="355">
        <v>54</v>
      </c>
      <c r="D28" s="96" t="s">
        <v>267</v>
      </c>
      <c r="E28" s="98">
        <v>14</v>
      </c>
    </row>
    <row r="29" spans="1:5" s="362" customFormat="1" ht="37.5" thickTop="1" thickBot="1">
      <c r="A29" s="316"/>
      <c r="B29" s="314" t="s">
        <v>109</v>
      </c>
      <c r="C29" s="361"/>
      <c r="D29" s="317" t="s">
        <v>423</v>
      </c>
      <c r="E29" s="318"/>
    </row>
    <row r="30" spans="1:5" ht="25.15" customHeight="1" thickTop="1" thickBot="1">
      <c r="A30" s="106"/>
      <c r="B30" s="231" t="s">
        <v>276</v>
      </c>
      <c r="C30" s="355"/>
      <c r="D30" s="100" t="s">
        <v>218</v>
      </c>
      <c r="E30" s="97"/>
    </row>
    <row r="31" spans="1:5" ht="19.899999999999999" customHeight="1" thickTop="1" thickBot="1">
      <c r="A31" s="107">
        <v>17</v>
      </c>
      <c r="B31" s="229" t="s">
        <v>270</v>
      </c>
      <c r="C31" s="354">
        <v>59</v>
      </c>
      <c r="D31" s="47" t="s">
        <v>273</v>
      </c>
      <c r="E31" s="46">
        <v>18</v>
      </c>
    </row>
    <row r="32" spans="1:5" s="349" customFormat="1" ht="19.899999999999999" customHeight="1" thickTop="1" thickBot="1">
      <c r="A32" s="106">
        <v>18</v>
      </c>
      <c r="B32" s="226" t="s">
        <v>278</v>
      </c>
      <c r="C32" s="355">
        <v>60</v>
      </c>
      <c r="D32" s="96" t="s">
        <v>279</v>
      </c>
      <c r="E32" s="98">
        <v>19</v>
      </c>
    </row>
    <row r="33" spans="1:5" s="349" customFormat="1" ht="19.899999999999999" customHeight="1" thickTop="1" thickBot="1">
      <c r="A33" s="107">
        <v>19</v>
      </c>
      <c r="B33" s="229" t="s">
        <v>271</v>
      </c>
      <c r="C33" s="354">
        <v>62</v>
      </c>
      <c r="D33" s="45" t="s">
        <v>272</v>
      </c>
      <c r="E33" s="46">
        <v>20</v>
      </c>
    </row>
    <row r="34" spans="1:5" ht="25.15" customHeight="1" thickTop="1" thickBot="1">
      <c r="A34" s="106"/>
      <c r="B34" s="231" t="s">
        <v>277</v>
      </c>
      <c r="C34" s="355"/>
      <c r="D34" s="100" t="s">
        <v>219</v>
      </c>
      <c r="E34" s="97"/>
    </row>
    <row r="35" spans="1:5" s="362" customFormat="1" ht="19.899999999999999" customHeight="1" thickTop="1" thickBot="1">
      <c r="A35" s="114">
        <v>20</v>
      </c>
      <c r="B35" s="228" t="s">
        <v>255</v>
      </c>
      <c r="C35" s="356">
        <v>65</v>
      </c>
      <c r="D35" s="121" t="s">
        <v>286</v>
      </c>
      <c r="E35" s="113">
        <v>21</v>
      </c>
    </row>
    <row r="36" spans="1:5" s="349" customFormat="1" ht="19.899999999999999" customHeight="1" thickTop="1" thickBot="1">
      <c r="A36" s="106">
        <v>21</v>
      </c>
      <c r="B36" s="226" t="s">
        <v>285</v>
      </c>
      <c r="C36" s="355">
        <v>66</v>
      </c>
      <c r="D36" s="96" t="s">
        <v>284</v>
      </c>
      <c r="E36" s="98">
        <v>22</v>
      </c>
    </row>
    <row r="37" spans="1:5" s="349" customFormat="1" ht="19.899999999999999" customHeight="1" thickTop="1" thickBot="1">
      <c r="A37" s="107">
        <v>22</v>
      </c>
      <c r="B37" s="229" t="s">
        <v>282</v>
      </c>
      <c r="C37" s="354">
        <v>67</v>
      </c>
      <c r="D37" s="45" t="s">
        <v>283</v>
      </c>
      <c r="E37" s="46">
        <v>23</v>
      </c>
    </row>
    <row r="38" spans="1:5" s="349" customFormat="1" ht="19.899999999999999" customHeight="1" thickTop="1" thickBot="1">
      <c r="A38" s="106">
        <v>23</v>
      </c>
      <c r="B38" s="226" t="s">
        <v>260</v>
      </c>
      <c r="C38" s="355">
        <v>69</v>
      </c>
      <c r="D38" s="96" t="s">
        <v>281</v>
      </c>
      <c r="E38" s="98">
        <v>24</v>
      </c>
    </row>
    <row r="39" spans="1:5" ht="37.5" thickTop="1" thickBot="1">
      <c r="A39" s="124"/>
      <c r="B39" s="123" t="s">
        <v>110</v>
      </c>
      <c r="C39" s="359"/>
      <c r="D39" s="252" t="s">
        <v>424</v>
      </c>
      <c r="E39" s="122"/>
    </row>
    <row r="40" spans="1:5" s="349" customFormat="1" ht="19.899999999999999" customHeight="1" thickTop="1" thickBot="1">
      <c r="A40" s="106">
        <v>24</v>
      </c>
      <c r="B40" s="226" t="s">
        <v>417</v>
      </c>
      <c r="C40" s="355">
        <v>73</v>
      </c>
      <c r="D40" s="96" t="s">
        <v>557</v>
      </c>
      <c r="E40" s="98">
        <v>25</v>
      </c>
    </row>
    <row r="41" spans="1:5" s="349" customFormat="1" ht="19.899999999999999" customHeight="1" thickTop="1" thickBot="1">
      <c r="A41" s="107">
        <v>25</v>
      </c>
      <c r="B41" s="229" t="s">
        <v>156</v>
      </c>
      <c r="C41" s="354">
        <v>74</v>
      </c>
      <c r="D41" s="45" t="s">
        <v>266</v>
      </c>
      <c r="E41" s="46">
        <v>26</v>
      </c>
    </row>
    <row r="42" spans="1:5" s="349" customFormat="1" ht="19.899999999999999" customHeight="1" thickTop="1" thickBot="1">
      <c r="A42" s="106">
        <v>26</v>
      </c>
      <c r="B42" s="226" t="s">
        <v>223</v>
      </c>
      <c r="C42" s="355">
        <v>76</v>
      </c>
      <c r="D42" s="96" t="s">
        <v>268</v>
      </c>
      <c r="E42" s="98">
        <v>27</v>
      </c>
    </row>
    <row r="43" spans="1:5" s="362" customFormat="1" ht="37.5" thickTop="1" thickBot="1">
      <c r="A43" s="316"/>
      <c r="B43" s="314" t="s">
        <v>111</v>
      </c>
      <c r="C43" s="361"/>
      <c r="D43" s="317" t="s">
        <v>425</v>
      </c>
      <c r="E43" s="318"/>
    </row>
    <row r="44" spans="1:5" s="349" customFormat="1" ht="19.899999999999999" customHeight="1" thickTop="1" thickBot="1">
      <c r="A44" s="106">
        <v>28</v>
      </c>
      <c r="B44" s="226" t="s">
        <v>417</v>
      </c>
      <c r="C44" s="355">
        <v>79</v>
      </c>
      <c r="D44" s="96" t="s">
        <v>557</v>
      </c>
      <c r="E44" s="98">
        <v>28</v>
      </c>
    </row>
    <row r="45" spans="1:5" s="349" customFormat="1" ht="19.899999999999999" customHeight="1" thickTop="1" thickBot="1">
      <c r="A45" s="107">
        <v>29</v>
      </c>
      <c r="B45" s="229" t="s">
        <v>156</v>
      </c>
      <c r="C45" s="354">
        <v>80</v>
      </c>
      <c r="D45" s="45" t="s">
        <v>266</v>
      </c>
      <c r="E45" s="46">
        <v>29</v>
      </c>
    </row>
    <row r="46" spans="1:5" s="349" customFormat="1" ht="19.899999999999999" customHeight="1" thickTop="1">
      <c r="A46" s="127">
        <v>30</v>
      </c>
      <c r="B46" s="230" t="s">
        <v>223</v>
      </c>
      <c r="C46" s="358">
        <v>82</v>
      </c>
      <c r="D46" s="126" t="s">
        <v>268</v>
      </c>
      <c r="E46" s="125">
        <v>30</v>
      </c>
    </row>
    <row r="49" spans="1:2">
      <c r="A49" s="341"/>
      <c r="B49" s="363"/>
    </row>
    <row r="50" spans="1:2">
      <c r="A50" s="341"/>
      <c r="B50" s="363"/>
    </row>
    <row r="51" spans="1:2">
      <c r="A51" s="341"/>
      <c r="B51" s="363"/>
    </row>
    <row r="52" spans="1:2">
      <c r="A52" s="341"/>
      <c r="B52" s="363"/>
    </row>
    <row r="53" spans="1:2">
      <c r="A53" s="341"/>
      <c r="B53" s="363"/>
    </row>
    <row r="54" spans="1:2">
      <c r="A54" s="341"/>
      <c r="B54" s="363"/>
    </row>
    <row r="55" spans="1:2">
      <c r="A55" s="341"/>
      <c r="B55" s="363"/>
    </row>
    <row r="56" spans="1:2">
      <c r="A56" s="341"/>
      <c r="B56" s="363"/>
    </row>
    <row r="57" spans="1:2">
      <c r="A57" s="341"/>
      <c r="B57" s="363"/>
    </row>
    <row r="58" spans="1:2">
      <c r="A58" s="341"/>
      <c r="B58" s="363"/>
    </row>
    <row r="59" spans="1:2">
      <c r="A59" s="341"/>
      <c r="B59" s="363"/>
    </row>
    <row r="60" spans="1:2">
      <c r="A60" s="341"/>
      <c r="B60" s="363"/>
    </row>
    <row r="61" spans="1:2">
      <c r="A61" s="341"/>
      <c r="B61" s="363"/>
    </row>
    <row r="62" spans="1:2">
      <c r="A62" s="341"/>
      <c r="B62" s="363"/>
    </row>
    <row r="63" spans="1:2">
      <c r="A63" s="341"/>
      <c r="B63" s="363"/>
    </row>
    <row r="64" spans="1:2">
      <c r="A64" s="341"/>
      <c r="B64" s="363"/>
    </row>
    <row r="65" spans="1:2">
      <c r="A65" s="341"/>
      <c r="B65" s="363"/>
    </row>
    <row r="66" spans="1:2">
      <c r="A66" s="341"/>
      <c r="B66" s="363"/>
    </row>
    <row r="67" spans="1:2">
      <c r="A67" s="341"/>
      <c r="B67" s="363"/>
    </row>
    <row r="68" spans="1:2">
      <c r="A68" s="341"/>
      <c r="B68" s="363"/>
    </row>
    <row r="69" spans="1:2">
      <c r="A69" s="341"/>
      <c r="B69" s="363"/>
    </row>
  </sheetData>
  <mergeCells count="2">
    <mergeCell ref="D2:E2"/>
    <mergeCell ref="A2:B2"/>
  </mergeCells>
  <phoneticPr fontId="33" type="noConversion"/>
  <printOptions horizontalCentered="1" verticalCentered="1"/>
  <pageMargins left="0.39370078740157483" right="0.39370078740157483" top="0.39370078740157483" bottom="0.39370078740157483" header="0.39370078740157483" footer="0.39370078740157483"/>
  <pageSetup paperSize="9" scale="95" orientation="landscape" r:id="rId1"/>
  <rowBreaks count="3" manualBreakCount="3">
    <brk id="20" max="4" man="1"/>
    <brk id="38" max="4" man="1"/>
    <brk id="46"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H82"/>
  <sheetViews>
    <sheetView rightToLeft="1" view="pageBreakPreview" topLeftCell="A44" zoomScaleNormal="100" zoomScaleSheetLayoutView="100" workbookViewId="0">
      <selection activeCell="E5" sqref="E5:G6"/>
    </sheetView>
  </sheetViews>
  <sheetFormatPr defaultColWidth="8.5546875" defaultRowHeight="23.25"/>
  <cols>
    <col min="1" max="1" width="3.6640625" style="324" customWidth="1"/>
    <col min="2" max="2" width="6.6640625" style="324" customWidth="1"/>
    <col min="3" max="3" width="54.88671875" style="324" customWidth="1"/>
    <col min="4" max="4" width="4.6640625" style="326" customWidth="1"/>
    <col min="5" max="5" width="50.33203125" style="326" customWidth="1"/>
    <col min="6" max="6" width="6.6640625" style="326" customWidth="1"/>
    <col min="7" max="7" width="3.6640625" style="324" customWidth="1"/>
    <col min="8" max="12" width="8.5546875" style="324"/>
    <col min="13" max="13" width="28.44140625" style="324" customWidth="1"/>
    <col min="14" max="16384" width="8.5546875" style="324"/>
  </cols>
  <sheetData>
    <row r="1" spans="1:8" s="322" customFormat="1" ht="60" customHeight="1">
      <c r="C1" s="364"/>
      <c r="D1" s="323"/>
    </row>
    <row r="2" spans="1:8" ht="31.9" customHeight="1">
      <c r="A2" s="758" t="s">
        <v>870</v>
      </c>
      <c r="B2" s="758"/>
      <c r="C2" s="758"/>
      <c r="D2" s="287"/>
      <c r="E2" s="759" t="s">
        <v>871</v>
      </c>
      <c r="F2" s="759"/>
      <c r="G2" s="759"/>
      <c r="H2" s="323"/>
    </row>
    <row r="3" spans="1:8" ht="75" customHeight="1">
      <c r="A3" s="761" t="s">
        <v>925</v>
      </c>
      <c r="B3" s="761"/>
      <c r="C3" s="761"/>
      <c r="D3" s="289"/>
      <c r="E3" s="760" t="s">
        <v>759</v>
      </c>
      <c r="F3" s="760"/>
      <c r="G3" s="760"/>
    </row>
    <row r="4" spans="1:8" ht="37.15" customHeight="1">
      <c r="A4" s="321" t="s">
        <v>146</v>
      </c>
      <c r="B4" s="321"/>
      <c r="E4" s="294"/>
      <c r="F4" s="294"/>
      <c r="G4" s="294" t="s">
        <v>147</v>
      </c>
    </row>
    <row r="5" spans="1:8" ht="54.6" customHeight="1">
      <c r="A5" s="321"/>
      <c r="B5" s="761" t="s">
        <v>753</v>
      </c>
      <c r="C5" s="761"/>
      <c r="D5" s="320"/>
      <c r="E5" s="760"/>
      <c r="F5" s="760"/>
      <c r="G5" s="320"/>
    </row>
    <row r="6" spans="1:8" ht="16.149999999999999" customHeight="1">
      <c r="B6" s="309" t="s">
        <v>874</v>
      </c>
      <c r="C6" s="365" t="s">
        <v>763</v>
      </c>
      <c r="D6" s="289"/>
      <c r="E6" s="296" t="s">
        <v>780</v>
      </c>
      <c r="F6" s="308" t="s">
        <v>478</v>
      </c>
      <c r="G6" s="295"/>
    </row>
    <row r="7" spans="1:8" ht="16.149999999999999" customHeight="1">
      <c r="B7" s="309" t="s">
        <v>875</v>
      </c>
      <c r="C7" s="365" t="s">
        <v>764</v>
      </c>
      <c r="D7" s="289"/>
      <c r="E7" s="296" t="s">
        <v>781</v>
      </c>
      <c r="F7" s="308" t="s">
        <v>53</v>
      </c>
      <c r="G7" s="295"/>
    </row>
    <row r="8" spans="1:8" ht="16.149999999999999" customHeight="1">
      <c r="B8" s="309" t="s">
        <v>876</v>
      </c>
      <c r="C8" s="365" t="s">
        <v>765</v>
      </c>
      <c r="D8" s="289"/>
      <c r="E8" s="296" t="s">
        <v>782</v>
      </c>
      <c r="F8" s="308" t="s">
        <v>54</v>
      </c>
      <c r="G8" s="295"/>
    </row>
    <row r="9" spans="1:8" ht="16.149999999999999" customHeight="1">
      <c r="B9" s="309" t="s">
        <v>903</v>
      </c>
      <c r="C9" s="365" t="s">
        <v>766</v>
      </c>
      <c r="E9" s="296" t="s">
        <v>787</v>
      </c>
      <c r="F9" s="308" t="s">
        <v>55</v>
      </c>
      <c r="G9" s="295"/>
    </row>
    <row r="10" spans="1:8" ht="16.149999999999999" customHeight="1">
      <c r="B10" s="309" t="s">
        <v>877</v>
      </c>
      <c r="C10" s="365" t="s">
        <v>767</v>
      </c>
      <c r="D10" s="289"/>
      <c r="E10" s="296" t="s">
        <v>783</v>
      </c>
      <c r="F10" s="308" t="s">
        <v>890</v>
      </c>
      <c r="G10" s="295"/>
    </row>
    <row r="11" spans="1:8" ht="16.149999999999999" customHeight="1">
      <c r="B11" s="309" t="s">
        <v>878</v>
      </c>
      <c r="C11" s="365" t="s">
        <v>768</v>
      </c>
      <c r="D11" s="289"/>
      <c r="E11" s="296" t="s">
        <v>784</v>
      </c>
      <c r="F11" s="308" t="s">
        <v>891</v>
      </c>
      <c r="G11" s="295"/>
    </row>
    <row r="12" spans="1:8" ht="16.149999999999999" customHeight="1">
      <c r="B12" s="309" t="s">
        <v>879</v>
      </c>
      <c r="C12" s="365" t="s">
        <v>769</v>
      </c>
      <c r="D12" s="289"/>
      <c r="E12" s="296" t="s">
        <v>785</v>
      </c>
      <c r="F12" s="308" t="s">
        <v>892</v>
      </c>
      <c r="G12" s="295"/>
    </row>
    <row r="13" spans="1:8" ht="16.149999999999999" customHeight="1">
      <c r="B13" s="309" t="s">
        <v>880</v>
      </c>
      <c r="C13" s="365" t="s">
        <v>770</v>
      </c>
      <c r="D13" s="289"/>
      <c r="E13" s="296" t="s">
        <v>786</v>
      </c>
      <c r="F13" s="308" t="s">
        <v>893</v>
      </c>
      <c r="G13" s="295"/>
    </row>
    <row r="14" spans="1:8" ht="16.149999999999999" customHeight="1">
      <c r="B14" s="309" t="s">
        <v>881</v>
      </c>
      <c r="C14" s="365" t="s">
        <v>771</v>
      </c>
      <c r="D14" s="289"/>
      <c r="E14" s="296" t="s">
        <v>788</v>
      </c>
      <c r="F14" s="308" t="s">
        <v>894</v>
      </c>
      <c r="G14" s="295"/>
    </row>
    <row r="15" spans="1:8" ht="16.149999999999999" customHeight="1">
      <c r="B15" s="309" t="s">
        <v>882</v>
      </c>
      <c r="C15" s="365" t="s">
        <v>772</v>
      </c>
      <c r="D15" s="289"/>
      <c r="E15" s="296" t="s">
        <v>789</v>
      </c>
      <c r="F15" s="308" t="s">
        <v>895</v>
      </c>
      <c r="G15" s="295"/>
    </row>
    <row r="16" spans="1:8" ht="16.149999999999999" customHeight="1">
      <c r="B16" s="309" t="s">
        <v>883</v>
      </c>
      <c r="C16" s="365" t="s">
        <v>773</v>
      </c>
      <c r="D16" s="289"/>
      <c r="E16" s="296" t="s">
        <v>790</v>
      </c>
      <c r="F16" s="308" t="s">
        <v>896</v>
      </c>
      <c r="G16" s="295"/>
    </row>
    <row r="17" spans="1:7" ht="16.149999999999999" customHeight="1">
      <c r="B17" s="309" t="s">
        <v>884</v>
      </c>
      <c r="C17" s="365" t="s">
        <v>774</v>
      </c>
      <c r="D17" s="289"/>
      <c r="E17" s="296" t="s">
        <v>791</v>
      </c>
      <c r="F17" s="308" t="s">
        <v>897</v>
      </c>
      <c r="G17" s="295"/>
    </row>
    <row r="18" spans="1:7" ht="16.149999999999999" customHeight="1">
      <c r="B18" s="309" t="s">
        <v>885</v>
      </c>
      <c r="C18" s="365" t="s">
        <v>775</v>
      </c>
      <c r="D18" s="289"/>
      <c r="E18" s="296" t="s">
        <v>792</v>
      </c>
      <c r="F18" s="308" t="s">
        <v>898</v>
      </c>
      <c r="G18" s="295"/>
    </row>
    <row r="19" spans="1:7" ht="16.149999999999999" customHeight="1">
      <c r="B19" s="309" t="s">
        <v>886</v>
      </c>
      <c r="C19" s="365" t="s">
        <v>776</v>
      </c>
      <c r="D19" s="289"/>
      <c r="E19" s="296" t="s">
        <v>793</v>
      </c>
      <c r="F19" s="308" t="s">
        <v>899</v>
      </c>
      <c r="G19" s="295"/>
    </row>
    <row r="20" spans="1:7" ht="16.149999999999999" customHeight="1">
      <c r="B20" s="309" t="s">
        <v>887</v>
      </c>
      <c r="C20" s="365" t="s">
        <v>777</v>
      </c>
      <c r="D20" s="289"/>
      <c r="E20" s="296" t="s">
        <v>794</v>
      </c>
      <c r="F20" s="308" t="s">
        <v>900</v>
      </c>
      <c r="G20" s="295"/>
    </row>
    <row r="21" spans="1:7" ht="16.149999999999999" customHeight="1">
      <c r="B21" s="309" t="s">
        <v>888</v>
      </c>
      <c r="C21" s="365" t="s">
        <v>778</v>
      </c>
      <c r="D21" s="289"/>
      <c r="E21" s="296" t="s">
        <v>795</v>
      </c>
      <c r="F21" s="308" t="s">
        <v>901</v>
      </c>
      <c r="G21" s="295"/>
    </row>
    <row r="22" spans="1:7" ht="16.149999999999999" customHeight="1">
      <c r="B22" s="309" t="s">
        <v>889</v>
      </c>
      <c r="C22" s="365" t="s">
        <v>779</v>
      </c>
      <c r="D22" s="289"/>
      <c r="E22" s="296" t="s">
        <v>796</v>
      </c>
      <c r="F22" s="308" t="s">
        <v>902</v>
      </c>
      <c r="G22" s="295"/>
    </row>
    <row r="23" spans="1:7" ht="28.5" customHeight="1">
      <c r="B23" s="765" t="s">
        <v>872</v>
      </c>
      <c r="C23" s="765"/>
      <c r="D23" s="289"/>
      <c r="E23" s="766" t="s">
        <v>873</v>
      </c>
      <c r="F23" s="766"/>
      <c r="G23" s="295"/>
    </row>
    <row r="24" spans="1:7" ht="34.9" customHeight="1">
      <c r="A24" s="321" t="s">
        <v>754</v>
      </c>
      <c r="B24" s="321"/>
      <c r="D24" s="763" t="s">
        <v>761</v>
      </c>
      <c r="E24" s="764"/>
      <c r="F24" s="763"/>
      <c r="G24" s="763"/>
    </row>
    <row r="25" spans="1:7" ht="34.5" customHeight="1">
      <c r="B25" s="761" t="s">
        <v>755</v>
      </c>
      <c r="C25" s="761"/>
      <c r="D25" s="366"/>
      <c r="E25" s="762" t="s">
        <v>760</v>
      </c>
      <c r="F25" s="762"/>
    </row>
    <row r="26" spans="1:7" ht="25.15" customHeight="1">
      <c r="A26" s="321" t="s">
        <v>865</v>
      </c>
      <c r="B26" s="321"/>
      <c r="C26" s="291"/>
      <c r="D26" s="763" t="s">
        <v>868</v>
      </c>
      <c r="E26" s="763"/>
      <c r="F26" s="763"/>
      <c r="G26" s="763"/>
    </row>
    <row r="27" spans="1:7" ht="39.6" customHeight="1">
      <c r="A27" s="367"/>
      <c r="B27" s="761" t="s">
        <v>756</v>
      </c>
      <c r="C27" s="761"/>
      <c r="D27" s="290"/>
      <c r="E27" s="762" t="s">
        <v>815</v>
      </c>
      <c r="F27" s="762"/>
      <c r="G27" s="278"/>
    </row>
    <row r="28" spans="1:7" s="300" customFormat="1" ht="16.149999999999999" customHeight="1">
      <c r="A28" s="368"/>
      <c r="B28" s="310" t="s">
        <v>797</v>
      </c>
      <c r="C28" s="365" t="s">
        <v>806</v>
      </c>
      <c r="D28" s="297"/>
      <c r="E28" s="306" t="s">
        <v>816</v>
      </c>
      <c r="F28" s="305" t="s">
        <v>797</v>
      </c>
      <c r="G28" s="298"/>
    </row>
    <row r="29" spans="1:7" s="300" customFormat="1" ht="16.149999999999999" customHeight="1">
      <c r="A29" s="368"/>
      <c r="B29" s="310" t="s">
        <v>798</v>
      </c>
      <c r="C29" s="309" t="s">
        <v>807</v>
      </c>
      <c r="D29" s="297"/>
      <c r="E29" s="306" t="s">
        <v>817</v>
      </c>
      <c r="F29" s="305" t="s">
        <v>798</v>
      </c>
      <c r="G29" s="298"/>
    </row>
    <row r="30" spans="1:7" s="300" customFormat="1" ht="16.149999999999999" customHeight="1">
      <c r="A30" s="299"/>
      <c r="B30" s="310" t="s">
        <v>799</v>
      </c>
      <c r="C30" s="309" t="s">
        <v>808</v>
      </c>
      <c r="E30" s="306" t="s">
        <v>818</v>
      </c>
      <c r="F30" s="305" t="s">
        <v>799</v>
      </c>
      <c r="G30" s="301"/>
    </row>
    <row r="31" spans="1:7" s="300" customFormat="1" ht="16.149999999999999" customHeight="1">
      <c r="A31" s="302"/>
      <c r="B31" s="310" t="s">
        <v>800</v>
      </c>
      <c r="C31" s="309" t="s">
        <v>809</v>
      </c>
      <c r="E31" s="306" t="s">
        <v>819</v>
      </c>
      <c r="F31" s="305" t="s">
        <v>800</v>
      </c>
      <c r="G31" s="303"/>
    </row>
    <row r="32" spans="1:7" s="300" customFormat="1" ht="16.149999999999999" customHeight="1">
      <c r="B32" s="310" t="s">
        <v>801</v>
      </c>
      <c r="C32" s="309" t="s">
        <v>810</v>
      </c>
      <c r="D32" s="369"/>
      <c r="E32" s="306" t="s">
        <v>820</v>
      </c>
      <c r="F32" s="305" t="s">
        <v>801</v>
      </c>
    </row>
    <row r="33" spans="1:8" s="370" customFormat="1" ht="16.149999999999999" customHeight="1">
      <c r="B33" s="310" t="s">
        <v>802</v>
      </c>
      <c r="C33" s="309" t="s">
        <v>811</v>
      </c>
      <c r="D33" s="304"/>
      <c r="E33" s="306" t="s">
        <v>821</v>
      </c>
      <c r="F33" s="305" t="s">
        <v>802</v>
      </c>
    </row>
    <row r="34" spans="1:8" s="370" customFormat="1" ht="16.149999999999999" customHeight="1">
      <c r="B34" s="310" t="s">
        <v>803</v>
      </c>
      <c r="C34" s="365" t="s">
        <v>812</v>
      </c>
      <c r="D34" s="303"/>
      <c r="E34" s="306" t="s">
        <v>822</v>
      </c>
      <c r="F34" s="305" t="s">
        <v>803</v>
      </c>
    </row>
    <row r="35" spans="1:8" s="370" customFormat="1" ht="16.149999999999999" customHeight="1">
      <c r="B35" s="310" t="s">
        <v>804</v>
      </c>
      <c r="C35" s="365" t="s">
        <v>813</v>
      </c>
      <c r="D35" s="303"/>
      <c r="E35" s="306" t="s">
        <v>823</v>
      </c>
      <c r="F35" s="305" t="s">
        <v>804</v>
      </c>
    </row>
    <row r="36" spans="1:8" s="300" customFormat="1" ht="16.149999999999999" customHeight="1">
      <c r="B36" s="310" t="s">
        <v>805</v>
      </c>
      <c r="C36" s="365" t="s">
        <v>814</v>
      </c>
      <c r="D36" s="303"/>
      <c r="E36" s="306" t="s">
        <v>824</v>
      </c>
      <c r="F36" s="305" t="s">
        <v>805</v>
      </c>
    </row>
    <row r="37" spans="1:8" ht="72" customHeight="1">
      <c r="B37" s="761" t="s">
        <v>757</v>
      </c>
      <c r="C37" s="761"/>
      <c r="D37" s="292"/>
      <c r="E37" s="762" t="s">
        <v>762</v>
      </c>
      <c r="F37" s="762"/>
    </row>
    <row r="38" spans="1:8" ht="43.9" customHeight="1">
      <c r="B38" s="371" t="s">
        <v>825</v>
      </c>
      <c r="C38" s="372" t="s">
        <v>826</v>
      </c>
      <c r="D38" s="289"/>
      <c r="E38" s="293" t="s">
        <v>829</v>
      </c>
      <c r="F38" s="307" t="s">
        <v>828</v>
      </c>
    </row>
    <row r="39" spans="1:8" ht="19.899999999999999" customHeight="1">
      <c r="B39" s="371" t="s">
        <v>827</v>
      </c>
      <c r="C39" s="372" t="s">
        <v>846</v>
      </c>
      <c r="D39" s="14"/>
      <c r="E39" s="293" t="s">
        <v>830</v>
      </c>
      <c r="F39" s="307" t="s">
        <v>831</v>
      </c>
    </row>
    <row r="40" spans="1:8" ht="19.899999999999999" customHeight="1">
      <c r="B40" s="371" t="s">
        <v>832</v>
      </c>
      <c r="C40" s="372" t="s">
        <v>847</v>
      </c>
      <c r="D40" s="289"/>
      <c r="E40" s="293" t="s">
        <v>849</v>
      </c>
      <c r="F40" s="307" t="s">
        <v>850</v>
      </c>
    </row>
    <row r="41" spans="1:8" ht="19.899999999999999" customHeight="1">
      <c r="B41" s="371" t="s">
        <v>833</v>
      </c>
      <c r="C41" s="372" t="s">
        <v>848</v>
      </c>
      <c r="D41" s="14"/>
      <c r="E41" s="293" t="s">
        <v>851</v>
      </c>
      <c r="F41" s="307" t="s">
        <v>852</v>
      </c>
    </row>
    <row r="42" spans="1:8" ht="19.899999999999999" customHeight="1">
      <c r="B42" s="371" t="s">
        <v>835</v>
      </c>
      <c r="C42" s="372" t="s">
        <v>834</v>
      </c>
      <c r="D42" s="15"/>
      <c r="E42" s="293" t="s">
        <v>853</v>
      </c>
      <c r="F42" s="307" t="s">
        <v>854</v>
      </c>
    </row>
    <row r="43" spans="1:8" ht="19.899999999999999" customHeight="1">
      <c r="B43" s="371" t="s">
        <v>838</v>
      </c>
      <c r="C43" s="372" t="s">
        <v>837</v>
      </c>
      <c r="D43" s="14"/>
      <c r="E43" s="293" t="s">
        <v>855</v>
      </c>
      <c r="F43" s="307" t="s">
        <v>856</v>
      </c>
    </row>
    <row r="44" spans="1:8" ht="19.899999999999999" customHeight="1">
      <c r="B44" s="371" t="s">
        <v>836</v>
      </c>
      <c r="C44" s="372" t="s">
        <v>845</v>
      </c>
      <c r="D44" s="289"/>
      <c r="E44" s="293" t="s">
        <v>857</v>
      </c>
      <c r="F44" s="307" t="s">
        <v>858</v>
      </c>
    </row>
    <row r="45" spans="1:8" ht="19.899999999999999" customHeight="1">
      <c r="B45" s="371" t="s">
        <v>839</v>
      </c>
      <c r="C45" s="372" t="s">
        <v>844</v>
      </c>
      <c r="D45" s="289"/>
      <c r="E45" s="293" t="s">
        <v>859</v>
      </c>
      <c r="F45" s="307" t="s">
        <v>860</v>
      </c>
    </row>
    <row r="46" spans="1:8" ht="19.899999999999999" customHeight="1">
      <c r="B46" s="371" t="s">
        <v>840</v>
      </c>
      <c r="C46" s="372" t="s">
        <v>843</v>
      </c>
      <c r="D46" s="289"/>
      <c r="E46" s="293" t="s">
        <v>861</v>
      </c>
      <c r="F46" s="307" t="s">
        <v>862</v>
      </c>
    </row>
    <row r="47" spans="1:8" ht="19.899999999999999" customHeight="1">
      <c r="B47" s="371" t="s">
        <v>841</v>
      </c>
      <c r="C47" s="372" t="s">
        <v>842</v>
      </c>
      <c r="D47" s="14"/>
      <c r="E47" s="293" t="s">
        <v>863</v>
      </c>
      <c r="F47" s="307" t="s">
        <v>864</v>
      </c>
    </row>
    <row r="48" spans="1:8" s="326" customFormat="1" ht="27.75">
      <c r="A48" s="321" t="s">
        <v>866</v>
      </c>
      <c r="B48" s="321"/>
      <c r="C48" s="291"/>
      <c r="D48" s="17"/>
      <c r="E48" s="763" t="s">
        <v>867</v>
      </c>
      <c r="F48" s="763"/>
      <c r="G48" s="763"/>
      <c r="H48" s="324"/>
    </row>
    <row r="49" spans="1:8" s="326" customFormat="1" ht="91.15" customHeight="1">
      <c r="A49" s="324"/>
      <c r="B49" s="761" t="s">
        <v>758</v>
      </c>
      <c r="C49" s="761"/>
      <c r="D49" s="16"/>
      <c r="E49" s="760" t="s">
        <v>926</v>
      </c>
      <c r="F49" s="760"/>
      <c r="G49" s="324"/>
      <c r="H49" s="324"/>
    </row>
    <row r="50" spans="1:8" s="326" customFormat="1">
      <c r="A50" s="324"/>
      <c r="B50" s="324"/>
      <c r="C50" s="373"/>
      <c r="D50" s="16"/>
      <c r="G50" s="324"/>
      <c r="H50" s="324"/>
    </row>
    <row r="51" spans="1:8" s="326" customFormat="1">
      <c r="A51" s="324"/>
      <c r="B51" s="324"/>
      <c r="C51" s="324"/>
      <c r="D51" s="16"/>
      <c r="G51" s="324"/>
      <c r="H51" s="324"/>
    </row>
    <row r="52" spans="1:8" s="326" customFormat="1">
      <c r="A52" s="324"/>
      <c r="B52" s="324"/>
      <c r="C52" s="324"/>
      <c r="D52" s="16"/>
      <c r="G52" s="324"/>
      <c r="H52" s="324"/>
    </row>
    <row r="53" spans="1:8" s="326" customFormat="1">
      <c r="A53" s="324"/>
      <c r="B53" s="324"/>
      <c r="C53" s="324"/>
      <c r="D53" s="16"/>
      <c r="G53" s="324"/>
      <c r="H53" s="324"/>
    </row>
    <row r="54" spans="1:8" s="326" customFormat="1">
      <c r="A54" s="324"/>
      <c r="B54" s="324"/>
      <c r="C54" s="324"/>
      <c r="D54" s="16"/>
      <c r="G54" s="324"/>
      <c r="H54" s="324"/>
    </row>
    <row r="55" spans="1:8" s="326" customFormat="1">
      <c r="A55" s="324"/>
      <c r="B55" s="324"/>
      <c r="C55" s="324"/>
      <c r="D55" s="16"/>
      <c r="G55" s="324"/>
      <c r="H55" s="324"/>
    </row>
    <row r="56" spans="1:8" s="326" customFormat="1">
      <c r="A56" s="324"/>
      <c r="B56" s="324"/>
      <c r="C56" s="324"/>
      <c r="D56" s="16"/>
      <c r="G56" s="324"/>
      <c r="H56" s="324"/>
    </row>
    <row r="57" spans="1:8" s="326" customFormat="1">
      <c r="A57" s="324"/>
      <c r="B57" s="324"/>
      <c r="C57" s="324"/>
      <c r="D57" s="16"/>
      <c r="G57" s="324"/>
      <c r="H57" s="324"/>
    </row>
    <row r="58" spans="1:8" s="326" customFormat="1">
      <c r="A58" s="324"/>
      <c r="B58" s="324"/>
      <c r="C58" s="324"/>
      <c r="D58" s="16"/>
      <c r="G58" s="324"/>
      <c r="H58" s="324"/>
    </row>
    <row r="59" spans="1:8" s="326" customFormat="1">
      <c r="A59" s="324"/>
      <c r="B59" s="324"/>
      <c r="C59" s="324"/>
      <c r="D59" s="17"/>
      <c r="G59" s="324"/>
      <c r="H59" s="324"/>
    </row>
    <row r="60" spans="1:8" s="326" customFormat="1">
      <c r="A60" s="324"/>
      <c r="B60" s="324"/>
      <c r="C60" s="324"/>
      <c r="D60" s="16"/>
      <c r="G60" s="324"/>
      <c r="H60" s="324"/>
    </row>
    <row r="61" spans="1:8" s="326" customFormat="1">
      <c r="A61" s="324"/>
      <c r="B61" s="324"/>
      <c r="C61" s="324"/>
      <c r="D61" s="16"/>
      <c r="G61" s="324"/>
      <c r="H61" s="324"/>
    </row>
    <row r="62" spans="1:8" s="326" customFormat="1">
      <c r="A62" s="324"/>
      <c r="B62" s="324"/>
      <c r="C62" s="324"/>
      <c r="D62" s="17"/>
      <c r="G62" s="324"/>
      <c r="H62" s="324"/>
    </row>
    <row r="63" spans="1:8" s="326" customFormat="1">
      <c r="A63" s="324"/>
      <c r="B63" s="324"/>
      <c r="C63" s="324"/>
      <c r="D63" s="16"/>
      <c r="G63" s="324"/>
      <c r="H63" s="324"/>
    </row>
    <row r="64" spans="1:8" s="326" customFormat="1">
      <c r="A64" s="324"/>
      <c r="B64" s="324"/>
      <c r="C64" s="324"/>
      <c r="D64" s="16"/>
      <c r="G64" s="324"/>
      <c r="H64" s="324"/>
    </row>
    <row r="65" spans="1:8" s="326" customFormat="1">
      <c r="A65" s="324"/>
      <c r="B65" s="324"/>
      <c r="C65" s="324"/>
      <c r="D65" s="16"/>
      <c r="G65" s="324"/>
      <c r="H65" s="324"/>
    </row>
    <row r="66" spans="1:8" s="326" customFormat="1">
      <c r="A66" s="324"/>
      <c r="B66" s="324"/>
      <c r="C66" s="324"/>
      <c r="D66" s="17"/>
      <c r="G66" s="324"/>
      <c r="H66" s="324"/>
    </row>
    <row r="67" spans="1:8" s="326" customFormat="1">
      <c r="A67" s="324"/>
      <c r="B67" s="324"/>
      <c r="C67" s="324"/>
      <c r="D67" s="16"/>
      <c r="G67" s="324"/>
      <c r="H67" s="324"/>
    </row>
    <row r="68" spans="1:8" s="326" customFormat="1">
      <c r="A68" s="324"/>
      <c r="B68" s="324"/>
      <c r="C68" s="324"/>
      <c r="D68" s="16"/>
      <c r="G68" s="324"/>
      <c r="H68" s="324"/>
    </row>
    <row r="69" spans="1:8" s="326" customFormat="1">
      <c r="A69" s="324"/>
      <c r="B69" s="324"/>
      <c r="C69" s="324"/>
      <c r="D69" s="14"/>
      <c r="G69" s="324"/>
      <c r="H69" s="324"/>
    </row>
    <row r="70" spans="1:8" s="326" customFormat="1">
      <c r="A70" s="324"/>
      <c r="B70" s="324"/>
      <c r="C70" s="324"/>
      <c r="D70" s="16"/>
      <c r="G70" s="324"/>
      <c r="H70" s="324"/>
    </row>
    <row r="71" spans="1:8" s="326" customFormat="1">
      <c r="A71" s="324"/>
      <c r="B71" s="324"/>
      <c r="C71" s="324"/>
      <c r="D71" s="17"/>
      <c r="G71" s="324"/>
      <c r="H71" s="324"/>
    </row>
    <row r="72" spans="1:8" s="326" customFormat="1">
      <c r="A72" s="324"/>
      <c r="B72" s="324"/>
      <c r="C72" s="324"/>
      <c r="D72" s="16"/>
      <c r="G72" s="324"/>
      <c r="H72" s="324"/>
    </row>
    <row r="73" spans="1:8" s="326" customFormat="1">
      <c r="A73" s="324"/>
      <c r="B73" s="324"/>
      <c r="C73" s="324"/>
      <c r="D73" s="16"/>
      <c r="G73" s="324"/>
      <c r="H73" s="324"/>
    </row>
    <row r="74" spans="1:8" s="326" customFormat="1">
      <c r="A74" s="324"/>
      <c r="B74" s="324"/>
      <c r="C74" s="324"/>
      <c r="D74" s="16"/>
      <c r="G74" s="324"/>
      <c r="H74" s="324"/>
    </row>
    <row r="75" spans="1:8" s="326" customFormat="1">
      <c r="A75" s="324"/>
      <c r="B75" s="324"/>
      <c r="C75" s="324"/>
      <c r="D75" s="16"/>
      <c r="G75" s="324"/>
      <c r="H75" s="324"/>
    </row>
    <row r="76" spans="1:8" s="326" customFormat="1">
      <c r="A76" s="324"/>
      <c r="B76" s="324"/>
      <c r="C76" s="324"/>
      <c r="D76" s="16"/>
      <c r="G76" s="324"/>
      <c r="H76" s="324"/>
    </row>
    <row r="77" spans="1:8" s="326" customFormat="1">
      <c r="A77" s="324"/>
      <c r="B77" s="324"/>
      <c r="C77" s="324"/>
      <c r="D77" s="17"/>
      <c r="G77" s="324"/>
      <c r="H77" s="324"/>
    </row>
    <row r="78" spans="1:8" s="326" customFormat="1">
      <c r="A78" s="324"/>
      <c r="B78" s="324"/>
      <c r="C78" s="324"/>
      <c r="D78" s="16"/>
      <c r="G78" s="324"/>
      <c r="H78" s="324"/>
    </row>
    <row r="79" spans="1:8" s="326" customFormat="1">
      <c r="A79" s="324"/>
      <c r="B79" s="324"/>
      <c r="C79" s="324"/>
      <c r="D79" s="16"/>
      <c r="G79" s="324"/>
      <c r="H79" s="324"/>
    </row>
    <row r="80" spans="1:8" s="326" customFormat="1">
      <c r="A80" s="324"/>
      <c r="B80" s="324"/>
      <c r="C80" s="324"/>
      <c r="D80" s="16"/>
      <c r="G80" s="324"/>
      <c r="H80" s="324"/>
    </row>
    <row r="81" spans="1:8" s="326" customFormat="1">
      <c r="A81" s="324"/>
      <c r="B81" s="324"/>
      <c r="C81" s="324"/>
      <c r="D81" s="17"/>
      <c r="G81" s="324"/>
      <c r="H81" s="324"/>
    </row>
    <row r="82" spans="1:8" s="326" customFormat="1">
      <c r="A82" s="324"/>
      <c r="B82" s="324"/>
      <c r="C82" s="324"/>
      <c r="D82" s="16"/>
      <c r="G82" s="324"/>
      <c r="H82" s="324"/>
    </row>
  </sheetData>
  <mergeCells count="19">
    <mergeCell ref="B37:C37"/>
    <mergeCell ref="E37:F37"/>
    <mergeCell ref="E48:G48"/>
    <mergeCell ref="B49:C49"/>
    <mergeCell ref="E49:F49"/>
    <mergeCell ref="B27:C27"/>
    <mergeCell ref="E27:F27"/>
    <mergeCell ref="A3:C3"/>
    <mergeCell ref="E5:F5"/>
    <mergeCell ref="B5:C5"/>
    <mergeCell ref="D24:G24"/>
    <mergeCell ref="D26:G26"/>
    <mergeCell ref="B23:C23"/>
    <mergeCell ref="E23:F23"/>
    <mergeCell ref="A2:C2"/>
    <mergeCell ref="E2:G2"/>
    <mergeCell ref="E3:G3"/>
    <mergeCell ref="B25:C25"/>
    <mergeCell ref="E25:F25"/>
  </mergeCells>
  <printOptions horizontalCentered="1" verticalCentered="1"/>
  <pageMargins left="0.39370078740157483" right="0.39370078740157483" top="0.39370078740157483" bottom="0.39370078740157483" header="0.39370078740157483" footer="0.39370078740157483"/>
  <pageSetup paperSize="9" scale="72" orientation="landscape" r:id="rId1"/>
  <rowBreaks count="1" manualBreakCount="1">
    <brk id="27"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E121"/>
  <sheetViews>
    <sheetView rightToLeft="1" view="pageBreakPreview" topLeftCell="A68" zoomScaleNormal="100" zoomScaleSheetLayoutView="100" workbookViewId="0">
      <selection activeCell="E5" sqref="E5:G6"/>
    </sheetView>
  </sheetViews>
  <sheetFormatPr defaultColWidth="8.5546875" defaultRowHeight="23.25"/>
  <cols>
    <col min="1" max="1" width="5.6640625" style="376" customWidth="1"/>
    <col min="2" max="2" width="45.6640625" style="376" customWidth="1"/>
    <col min="3" max="3" width="45.6640625" style="382" customWidth="1"/>
    <col min="4" max="4" width="5.6640625" style="382" customWidth="1"/>
    <col min="5" max="12" width="8.5546875" style="376"/>
    <col min="13" max="13" width="28.44140625" style="376" customWidth="1"/>
    <col min="14" max="16384" width="8.5546875" style="376"/>
  </cols>
  <sheetData>
    <row r="1" spans="1:4" s="375" customFormat="1" ht="66" customHeight="1">
      <c r="A1" s="780"/>
      <c r="B1" s="780"/>
      <c r="C1" s="374"/>
    </row>
    <row r="2" spans="1:4" ht="32.450000000000003" customHeight="1">
      <c r="A2" s="758" t="s">
        <v>100</v>
      </c>
      <c r="B2" s="758"/>
      <c r="C2" s="778" t="s">
        <v>911</v>
      </c>
      <c r="D2" s="778"/>
    </row>
    <row r="3" spans="1:4" s="377" customFormat="1" ht="30" customHeight="1">
      <c r="A3" s="773" t="s">
        <v>224</v>
      </c>
      <c r="B3" s="773"/>
      <c r="C3" s="768" t="s">
        <v>426</v>
      </c>
      <c r="D3" s="768"/>
    </row>
    <row r="4" spans="1:4" s="377" customFormat="1" ht="53.45" customHeight="1">
      <c r="A4" s="781" t="s">
        <v>10</v>
      </c>
      <c r="B4" s="781"/>
      <c r="C4" s="779" t="s">
        <v>242</v>
      </c>
      <c r="D4" s="779"/>
    </row>
    <row r="5" spans="1:4" s="377" customFormat="1" ht="30" customHeight="1">
      <c r="A5" s="773" t="s">
        <v>225</v>
      </c>
      <c r="B5" s="773"/>
      <c r="C5" s="768" t="s">
        <v>427</v>
      </c>
      <c r="D5" s="768"/>
    </row>
    <row r="6" spans="1:4" s="377" customFormat="1" ht="81.599999999999994" customHeight="1">
      <c r="A6" s="781" t="s">
        <v>8</v>
      </c>
      <c r="B6" s="781"/>
      <c r="C6" s="779" t="s">
        <v>9</v>
      </c>
      <c r="D6" s="779"/>
    </row>
    <row r="7" spans="1:4" s="377" customFormat="1" ht="25.15" customHeight="1">
      <c r="A7" s="772" t="s">
        <v>112</v>
      </c>
      <c r="B7" s="772"/>
      <c r="C7" s="770" t="s">
        <v>428</v>
      </c>
      <c r="D7" s="770"/>
    </row>
    <row r="8" spans="1:4" s="377" customFormat="1" ht="28.15" customHeight="1">
      <c r="A8" s="771" t="s">
        <v>558</v>
      </c>
      <c r="B8" s="771"/>
      <c r="C8" s="777" t="s">
        <v>7</v>
      </c>
      <c r="D8" s="777"/>
    </row>
    <row r="9" spans="1:4" s="377" customFormat="1" ht="25.15" customHeight="1">
      <c r="A9" s="772" t="s">
        <v>113</v>
      </c>
      <c r="B9" s="772"/>
      <c r="C9" s="770" t="s">
        <v>429</v>
      </c>
      <c r="D9" s="770"/>
    </row>
    <row r="10" spans="1:4" s="377" customFormat="1" ht="69" customHeight="1">
      <c r="A10" s="771" t="s">
        <v>5</v>
      </c>
      <c r="B10" s="771"/>
      <c r="C10" s="777" t="s">
        <v>6</v>
      </c>
      <c r="D10" s="777"/>
    </row>
    <row r="11" spans="1:4" s="377" customFormat="1" ht="25.15" customHeight="1">
      <c r="A11" s="772" t="s">
        <v>114</v>
      </c>
      <c r="B11" s="772"/>
      <c r="C11" s="770" t="s">
        <v>430</v>
      </c>
      <c r="D11" s="770"/>
    </row>
    <row r="12" spans="1:4" s="377" customFormat="1" ht="106.15" customHeight="1">
      <c r="A12" s="771" t="s">
        <v>3</v>
      </c>
      <c r="B12" s="771"/>
      <c r="C12" s="777" t="s">
        <v>4</v>
      </c>
      <c r="D12" s="777"/>
    </row>
    <row r="13" spans="1:4" s="377" customFormat="1" ht="25.15" customHeight="1">
      <c r="A13" s="772" t="s">
        <v>115</v>
      </c>
      <c r="B13" s="772"/>
      <c r="C13" s="770" t="s">
        <v>431</v>
      </c>
      <c r="D13" s="770"/>
    </row>
    <row r="14" spans="1:4" s="377" customFormat="1" ht="100.5" customHeight="1">
      <c r="A14" s="771" t="s">
        <v>116</v>
      </c>
      <c r="B14" s="771"/>
      <c r="C14" s="777" t="s">
        <v>2</v>
      </c>
      <c r="D14" s="777"/>
    </row>
    <row r="15" spans="1:4" s="377" customFormat="1" ht="25.15" customHeight="1">
      <c r="A15" s="772" t="s">
        <v>117</v>
      </c>
      <c r="B15" s="772"/>
      <c r="C15" s="770" t="s">
        <v>432</v>
      </c>
      <c r="D15" s="770"/>
    </row>
    <row r="16" spans="1:4" s="377" customFormat="1" ht="21.75" customHeight="1">
      <c r="A16" s="782" t="s">
        <v>0</v>
      </c>
      <c r="B16" s="782"/>
      <c r="C16" s="777" t="s">
        <v>1</v>
      </c>
      <c r="D16" s="777"/>
    </row>
    <row r="17" spans="1:5" s="377" customFormat="1" ht="53.45" customHeight="1">
      <c r="A17" s="378" t="s">
        <v>562</v>
      </c>
      <c r="B17" s="232" t="s">
        <v>563</v>
      </c>
      <c r="C17" s="379" t="s">
        <v>564</v>
      </c>
      <c r="D17" s="380" t="s">
        <v>562</v>
      </c>
    </row>
    <row r="18" spans="1:5" s="377" customFormat="1" ht="25.5">
      <c r="A18" s="378" t="s">
        <v>562</v>
      </c>
      <c r="B18" s="232" t="s">
        <v>565</v>
      </c>
      <c r="C18" s="379" t="s">
        <v>570</v>
      </c>
      <c r="D18" s="380" t="s">
        <v>562</v>
      </c>
    </row>
    <row r="19" spans="1:5" s="377" customFormat="1" ht="30">
      <c r="A19" s="378" t="s">
        <v>562</v>
      </c>
      <c r="B19" s="232" t="s">
        <v>566</v>
      </c>
      <c r="C19" s="379" t="s">
        <v>571</v>
      </c>
      <c r="D19" s="380" t="s">
        <v>562</v>
      </c>
    </row>
    <row r="20" spans="1:5" s="377" customFormat="1" ht="38.25">
      <c r="A20" s="378" t="s">
        <v>562</v>
      </c>
      <c r="B20" s="232" t="s">
        <v>567</v>
      </c>
      <c r="C20" s="379" t="s">
        <v>572</v>
      </c>
      <c r="D20" s="380" t="s">
        <v>562</v>
      </c>
    </row>
    <row r="21" spans="1:5" s="377" customFormat="1" ht="25.5">
      <c r="A21" s="378" t="s">
        <v>562</v>
      </c>
      <c r="B21" s="232" t="s">
        <v>568</v>
      </c>
      <c r="C21" s="379" t="s">
        <v>573</v>
      </c>
      <c r="D21" s="380" t="s">
        <v>562</v>
      </c>
    </row>
    <row r="22" spans="1:5" s="377" customFormat="1" ht="38.25">
      <c r="A22" s="378" t="s">
        <v>562</v>
      </c>
      <c r="B22" s="232" t="s">
        <v>569</v>
      </c>
      <c r="C22" s="379" t="s">
        <v>574</v>
      </c>
      <c r="D22" s="380" t="s">
        <v>562</v>
      </c>
    </row>
    <row r="23" spans="1:5" s="377" customFormat="1" ht="25.15" customHeight="1">
      <c r="A23" s="772" t="s">
        <v>118</v>
      </c>
      <c r="B23" s="772"/>
      <c r="C23" s="770" t="s">
        <v>433</v>
      </c>
      <c r="D23" s="770"/>
    </row>
    <row r="24" spans="1:5" s="377" customFormat="1" ht="106.9" customHeight="1">
      <c r="A24" s="771" t="s">
        <v>119</v>
      </c>
      <c r="B24" s="771"/>
      <c r="C24" s="777" t="s">
        <v>139</v>
      </c>
      <c r="D24" s="777"/>
      <c r="E24" s="333"/>
    </row>
    <row r="25" spans="1:5" s="377" customFormat="1" ht="25.15" customHeight="1">
      <c r="A25" s="772" t="s">
        <v>120</v>
      </c>
      <c r="B25" s="772"/>
      <c r="C25" s="770" t="s">
        <v>434</v>
      </c>
      <c r="D25" s="770"/>
    </row>
    <row r="26" spans="1:5" s="377" customFormat="1" ht="64.150000000000006" customHeight="1">
      <c r="A26" s="771" t="s">
        <v>559</v>
      </c>
      <c r="B26" s="771"/>
      <c r="C26" s="769" t="s">
        <v>93</v>
      </c>
      <c r="D26" s="769"/>
    </row>
    <row r="27" spans="1:5" s="377" customFormat="1" ht="25.15" customHeight="1">
      <c r="A27" s="772" t="s">
        <v>121</v>
      </c>
      <c r="B27" s="772"/>
      <c r="C27" s="770" t="s">
        <v>435</v>
      </c>
      <c r="D27" s="770"/>
    </row>
    <row r="28" spans="1:5" s="377" customFormat="1" ht="84" customHeight="1">
      <c r="A28" s="771" t="s">
        <v>122</v>
      </c>
      <c r="B28" s="771"/>
      <c r="C28" s="769" t="s">
        <v>92</v>
      </c>
      <c r="D28" s="769"/>
    </row>
    <row r="29" spans="1:5" s="377" customFormat="1" ht="25.15" customHeight="1">
      <c r="A29" s="772" t="s">
        <v>123</v>
      </c>
      <c r="B29" s="772"/>
      <c r="C29" s="770" t="s">
        <v>91</v>
      </c>
      <c r="D29" s="770"/>
    </row>
    <row r="30" spans="1:5" s="377" customFormat="1" ht="35.25" customHeight="1">
      <c r="A30" s="771" t="s">
        <v>89</v>
      </c>
      <c r="B30" s="771"/>
      <c r="C30" s="769" t="s">
        <v>90</v>
      </c>
      <c r="D30" s="769"/>
    </row>
    <row r="31" spans="1:5" s="377" customFormat="1" ht="30" customHeight="1">
      <c r="A31" s="773" t="s">
        <v>226</v>
      </c>
      <c r="B31" s="773"/>
      <c r="C31" s="768" t="s">
        <v>436</v>
      </c>
      <c r="D31" s="768"/>
    </row>
    <row r="32" spans="1:5" s="377" customFormat="1" ht="27.6" customHeight="1">
      <c r="A32" s="783" t="s">
        <v>88</v>
      </c>
      <c r="B32" s="783"/>
      <c r="C32" s="769" t="s">
        <v>243</v>
      </c>
      <c r="D32" s="769"/>
    </row>
    <row r="33" spans="1:4" s="377" customFormat="1" ht="25.15" customHeight="1">
      <c r="A33" s="772" t="s">
        <v>354</v>
      </c>
      <c r="B33" s="772"/>
      <c r="C33" s="770" t="s">
        <v>437</v>
      </c>
      <c r="D33" s="770"/>
    </row>
    <row r="34" spans="1:4" s="377" customFormat="1" ht="15">
      <c r="A34" s="771" t="s">
        <v>124</v>
      </c>
      <c r="B34" s="771"/>
      <c r="C34" s="769" t="s">
        <v>138</v>
      </c>
      <c r="D34" s="769"/>
    </row>
    <row r="35" spans="1:4" s="377" customFormat="1" ht="25.15" customHeight="1">
      <c r="A35" s="772" t="s">
        <v>355</v>
      </c>
      <c r="B35" s="772"/>
      <c r="C35" s="770" t="s">
        <v>438</v>
      </c>
      <c r="D35" s="770"/>
    </row>
    <row r="36" spans="1:4" s="377" customFormat="1" ht="41.45" customHeight="1">
      <c r="A36" s="771" t="s">
        <v>87</v>
      </c>
      <c r="B36" s="771"/>
      <c r="C36" s="769" t="s">
        <v>140</v>
      </c>
      <c r="D36" s="769"/>
    </row>
    <row r="37" spans="1:4" s="377" customFormat="1" ht="25.15" customHeight="1">
      <c r="A37" s="772" t="s">
        <v>356</v>
      </c>
      <c r="B37" s="772"/>
      <c r="C37" s="770" t="s">
        <v>439</v>
      </c>
      <c r="D37" s="770"/>
    </row>
    <row r="38" spans="1:4" s="377" customFormat="1" ht="78.75" customHeight="1">
      <c r="A38" s="771" t="s">
        <v>560</v>
      </c>
      <c r="B38" s="771"/>
      <c r="C38" s="769" t="s">
        <v>141</v>
      </c>
      <c r="D38" s="769"/>
    </row>
    <row r="39" spans="1:4" s="377" customFormat="1" ht="30" customHeight="1">
      <c r="A39" s="773" t="s">
        <v>227</v>
      </c>
      <c r="B39" s="773"/>
      <c r="C39" s="768" t="s">
        <v>440</v>
      </c>
      <c r="D39" s="768"/>
    </row>
    <row r="40" spans="1:4" s="377" customFormat="1" ht="43.15" customHeight="1">
      <c r="A40" s="774" t="s">
        <v>85</v>
      </c>
      <c r="B40" s="774"/>
      <c r="C40" s="767" t="s">
        <v>86</v>
      </c>
      <c r="D40" s="767"/>
    </row>
    <row r="41" spans="1:4" s="377" customFormat="1" ht="30" customHeight="1">
      <c r="A41" s="773" t="s">
        <v>228</v>
      </c>
      <c r="B41" s="773"/>
      <c r="C41" s="768" t="s">
        <v>441</v>
      </c>
      <c r="D41" s="768"/>
    </row>
    <row r="42" spans="1:4" s="377" customFormat="1" ht="94.15" customHeight="1">
      <c r="A42" s="774" t="s">
        <v>125</v>
      </c>
      <c r="B42" s="774"/>
      <c r="C42" s="767" t="s">
        <v>291</v>
      </c>
      <c r="D42" s="767"/>
    </row>
    <row r="43" spans="1:4" s="377" customFormat="1" ht="25.15" customHeight="1">
      <c r="A43" s="772" t="s">
        <v>126</v>
      </c>
      <c r="B43" s="772"/>
      <c r="C43" s="770" t="s">
        <v>442</v>
      </c>
      <c r="D43" s="770"/>
    </row>
    <row r="44" spans="1:4" s="377" customFormat="1" ht="29.45" customHeight="1">
      <c r="A44" s="775" t="s">
        <v>83</v>
      </c>
      <c r="B44" s="775"/>
      <c r="C44" s="776" t="s">
        <v>84</v>
      </c>
      <c r="D44" s="776"/>
    </row>
    <row r="45" spans="1:4" s="377" customFormat="1" ht="25.15" customHeight="1">
      <c r="A45" s="772" t="s">
        <v>127</v>
      </c>
      <c r="B45" s="772"/>
      <c r="C45" s="770" t="s">
        <v>443</v>
      </c>
      <c r="D45" s="770"/>
    </row>
    <row r="46" spans="1:4" s="377" customFormat="1" ht="85.9" customHeight="1">
      <c r="A46" s="771" t="s">
        <v>82</v>
      </c>
      <c r="B46" s="771"/>
      <c r="C46" s="769" t="s">
        <v>142</v>
      </c>
      <c r="D46" s="769"/>
    </row>
    <row r="47" spans="1:4" s="377" customFormat="1" ht="25.15" customHeight="1">
      <c r="A47" s="772" t="s">
        <v>128</v>
      </c>
      <c r="B47" s="772"/>
      <c r="C47" s="770" t="s">
        <v>444</v>
      </c>
      <c r="D47" s="770"/>
    </row>
    <row r="48" spans="1:4" s="377" customFormat="1" ht="59.25" customHeight="1">
      <c r="A48" s="771" t="s">
        <v>287</v>
      </c>
      <c r="B48" s="771"/>
      <c r="C48" s="769" t="s">
        <v>244</v>
      </c>
      <c r="D48" s="769"/>
    </row>
    <row r="49" spans="1:4" s="377" customFormat="1" ht="25.15" customHeight="1">
      <c r="A49" s="772" t="s">
        <v>129</v>
      </c>
      <c r="B49" s="772"/>
      <c r="C49" s="770" t="s">
        <v>81</v>
      </c>
      <c r="D49" s="770"/>
    </row>
    <row r="50" spans="1:4" s="377" customFormat="1" ht="29.25" customHeight="1">
      <c r="A50" s="771" t="s">
        <v>79</v>
      </c>
      <c r="B50" s="771"/>
      <c r="C50" s="769" t="s">
        <v>80</v>
      </c>
      <c r="D50" s="769"/>
    </row>
    <row r="51" spans="1:4" s="377" customFormat="1" ht="19.149999999999999" customHeight="1">
      <c r="A51" s="772" t="s">
        <v>130</v>
      </c>
      <c r="B51" s="772"/>
      <c r="C51" s="770" t="s">
        <v>78</v>
      </c>
      <c r="D51" s="770"/>
    </row>
    <row r="52" spans="1:4" s="377" customFormat="1" ht="93.6" customHeight="1">
      <c r="A52" s="771" t="s">
        <v>77</v>
      </c>
      <c r="B52" s="771"/>
      <c r="C52" s="769" t="s">
        <v>143</v>
      </c>
      <c r="D52" s="769"/>
    </row>
    <row r="53" spans="1:4" s="377" customFormat="1" ht="30" customHeight="1">
      <c r="A53" s="773" t="s">
        <v>229</v>
      </c>
      <c r="B53" s="773"/>
      <c r="C53" s="768" t="s">
        <v>445</v>
      </c>
      <c r="D53" s="768"/>
    </row>
    <row r="54" spans="1:4" s="377" customFormat="1" ht="25.15" customHeight="1">
      <c r="A54" s="772" t="s">
        <v>131</v>
      </c>
      <c r="B54" s="772"/>
      <c r="C54" s="770" t="s">
        <v>446</v>
      </c>
      <c r="D54" s="770"/>
    </row>
    <row r="55" spans="1:4" s="377" customFormat="1" ht="174.6" customHeight="1">
      <c r="A55" s="771" t="s">
        <v>132</v>
      </c>
      <c r="B55" s="771"/>
      <c r="C55" s="769" t="s">
        <v>76</v>
      </c>
      <c r="D55" s="769"/>
    </row>
    <row r="56" spans="1:4" s="377" customFormat="1" ht="25.15" customHeight="1">
      <c r="A56" s="772" t="s">
        <v>133</v>
      </c>
      <c r="B56" s="772"/>
      <c r="C56" s="770" t="s">
        <v>288</v>
      </c>
      <c r="D56" s="770"/>
    </row>
    <row r="57" spans="1:4" s="377" customFormat="1" ht="70.900000000000006" customHeight="1">
      <c r="A57" s="771" t="s">
        <v>576</v>
      </c>
      <c r="B57" s="771"/>
      <c r="C57" s="769" t="s">
        <v>578</v>
      </c>
      <c r="D57" s="769"/>
    </row>
    <row r="58" spans="1:4" s="377" customFormat="1" ht="96" customHeight="1">
      <c r="A58" s="771" t="s">
        <v>575</v>
      </c>
      <c r="B58" s="771"/>
      <c r="C58" s="769" t="s">
        <v>577</v>
      </c>
      <c r="D58" s="769"/>
    </row>
    <row r="59" spans="1:4" s="377" customFormat="1" ht="30" customHeight="1">
      <c r="A59" s="773" t="s">
        <v>230</v>
      </c>
      <c r="B59" s="773"/>
      <c r="C59" s="768" t="s">
        <v>447</v>
      </c>
      <c r="D59" s="768"/>
    </row>
    <row r="60" spans="1:4" s="377" customFormat="1" ht="57" customHeight="1">
      <c r="A60" s="774" t="s">
        <v>134</v>
      </c>
      <c r="B60" s="774"/>
      <c r="C60" s="767" t="s">
        <v>75</v>
      </c>
      <c r="D60" s="767"/>
    </row>
    <row r="61" spans="1:4" s="377" customFormat="1" ht="30" customHeight="1">
      <c r="A61" s="773" t="s">
        <v>231</v>
      </c>
      <c r="B61" s="773"/>
      <c r="C61" s="768" t="s">
        <v>448</v>
      </c>
      <c r="D61" s="768"/>
    </row>
    <row r="62" spans="1:4" s="377" customFormat="1" ht="61.9" customHeight="1">
      <c r="A62" s="774" t="s">
        <v>73</v>
      </c>
      <c r="B62" s="774"/>
      <c r="C62" s="767" t="s">
        <v>74</v>
      </c>
      <c r="D62" s="767"/>
    </row>
    <row r="63" spans="1:4" s="377" customFormat="1" ht="30" customHeight="1">
      <c r="A63" s="773" t="s">
        <v>232</v>
      </c>
      <c r="B63" s="773"/>
      <c r="C63" s="768" t="s">
        <v>449</v>
      </c>
      <c r="D63" s="768"/>
    </row>
    <row r="64" spans="1:4" s="377" customFormat="1" ht="54.75" customHeight="1">
      <c r="A64" s="774" t="s">
        <v>71</v>
      </c>
      <c r="B64" s="774"/>
      <c r="C64" s="767" t="s">
        <v>72</v>
      </c>
      <c r="D64" s="767"/>
    </row>
    <row r="65" spans="1:4" s="377" customFormat="1" ht="30" customHeight="1">
      <c r="A65" s="773" t="s">
        <v>233</v>
      </c>
      <c r="B65" s="773"/>
      <c r="C65" s="768" t="s">
        <v>450</v>
      </c>
      <c r="D65" s="768"/>
    </row>
    <row r="66" spans="1:4" s="377" customFormat="1" ht="39.75" customHeight="1">
      <c r="A66" s="774" t="s">
        <v>135</v>
      </c>
      <c r="B66" s="774"/>
      <c r="C66" s="767" t="s">
        <v>70</v>
      </c>
      <c r="D66" s="767"/>
    </row>
    <row r="67" spans="1:4" s="377" customFormat="1" ht="30" customHeight="1">
      <c r="A67" s="773" t="s">
        <v>234</v>
      </c>
      <c r="B67" s="773"/>
      <c r="C67" s="768" t="s">
        <v>69</v>
      </c>
      <c r="D67" s="768"/>
    </row>
    <row r="68" spans="1:4" s="377" customFormat="1" ht="51.75" customHeight="1">
      <c r="A68" s="774" t="s">
        <v>67</v>
      </c>
      <c r="B68" s="774"/>
      <c r="C68" s="767" t="s">
        <v>68</v>
      </c>
      <c r="D68" s="767"/>
    </row>
    <row r="69" spans="1:4" s="377" customFormat="1" ht="30" customHeight="1">
      <c r="A69" s="773" t="s">
        <v>235</v>
      </c>
      <c r="B69" s="773"/>
      <c r="C69" s="768" t="s">
        <v>451</v>
      </c>
      <c r="D69" s="768"/>
    </row>
    <row r="70" spans="1:4" s="377" customFormat="1" ht="67.5" customHeight="1">
      <c r="A70" s="774" t="s">
        <v>136</v>
      </c>
      <c r="B70" s="774"/>
      <c r="C70" s="767" t="s">
        <v>66</v>
      </c>
      <c r="D70" s="767"/>
    </row>
    <row r="71" spans="1:4" s="377" customFormat="1" ht="30" customHeight="1">
      <c r="A71" s="773" t="s">
        <v>236</v>
      </c>
      <c r="B71" s="773"/>
      <c r="C71" s="768" t="s">
        <v>65</v>
      </c>
      <c r="D71" s="768"/>
    </row>
    <row r="72" spans="1:4" s="377" customFormat="1" ht="105.75" customHeight="1">
      <c r="A72" s="774" t="s">
        <v>63</v>
      </c>
      <c r="B72" s="774"/>
      <c r="C72" s="767" t="s">
        <v>64</v>
      </c>
      <c r="D72" s="767"/>
    </row>
    <row r="73" spans="1:4" s="377" customFormat="1" ht="30" customHeight="1">
      <c r="A73" s="773" t="s">
        <v>237</v>
      </c>
      <c r="B73" s="773"/>
      <c r="C73" s="768" t="s">
        <v>452</v>
      </c>
      <c r="D73" s="768"/>
    </row>
    <row r="74" spans="1:4" s="377" customFormat="1" ht="85.5" customHeight="1">
      <c r="A74" s="774" t="s">
        <v>137</v>
      </c>
      <c r="B74" s="774"/>
      <c r="C74" s="767" t="s">
        <v>245</v>
      </c>
      <c r="D74" s="767"/>
    </row>
    <row r="75" spans="1:4" s="377" customFormat="1" ht="30" customHeight="1">
      <c r="A75" s="773" t="s">
        <v>238</v>
      </c>
      <c r="B75" s="773"/>
      <c r="C75" s="768" t="s">
        <v>453</v>
      </c>
      <c r="D75" s="768"/>
    </row>
    <row r="76" spans="1:4" s="377" customFormat="1" ht="120.75" customHeight="1">
      <c r="A76" s="774" t="s">
        <v>62</v>
      </c>
      <c r="B76" s="774"/>
      <c r="C76" s="767" t="s">
        <v>144</v>
      </c>
      <c r="D76" s="767"/>
    </row>
    <row r="77" spans="1:4" s="377" customFormat="1" ht="30" customHeight="1">
      <c r="A77" s="773" t="s">
        <v>239</v>
      </c>
      <c r="B77" s="773"/>
      <c r="C77" s="768" t="s">
        <v>454</v>
      </c>
      <c r="D77" s="768"/>
    </row>
    <row r="78" spans="1:4" s="377" customFormat="1" ht="59.25" customHeight="1">
      <c r="A78" s="774" t="s">
        <v>60</v>
      </c>
      <c r="B78" s="774"/>
      <c r="C78" s="767" t="s">
        <v>61</v>
      </c>
      <c r="D78" s="767"/>
    </row>
    <row r="79" spans="1:4" s="377" customFormat="1" ht="30" customHeight="1">
      <c r="A79" s="773" t="s">
        <v>240</v>
      </c>
      <c r="B79" s="773"/>
      <c r="C79" s="768" t="s">
        <v>59</v>
      </c>
      <c r="D79" s="768"/>
    </row>
    <row r="80" spans="1:4" s="377" customFormat="1" ht="101.25" customHeight="1">
      <c r="A80" s="774" t="s">
        <v>561</v>
      </c>
      <c r="B80" s="774"/>
      <c r="C80" s="767" t="s">
        <v>145</v>
      </c>
      <c r="D80" s="767"/>
    </row>
    <row r="81" spans="1:4" s="377" customFormat="1" ht="30" customHeight="1">
      <c r="A81" s="773" t="s">
        <v>241</v>
      </c>
      <c r="B81" s="773"/>
      <c r="C81" s="768" t="s">
        <v>455</v>
      </c>
      <c r="D81" s="768"/>
    </row>
    <row r="82" spans="1:4" s="377" customFormat="1" ht="37.5" customHeight="1">
      <c r="A82" s="774" t="s">
        <v>57</v>
      </c>
      <c r="B82" s="774"/>
      <c r="C82" s="767" t="s">
        <v>58</v>
      </c>
      <c r="D82" s="767"/>
    </row>
    <row r="83" spans="1:4">
      <c r="A83" s="381"/>
      <c r="B83" s="381"/>
    </row>
    <row r="84" spans="1:4">
      <c r="A84" s="381"/>
      <c r="B84" s="381"/>
    </row>
    <row r="85" spans="1:4">
      <c r="A85" s="381"/>
      <c r="B85" s="381"/>
    </row>
    <row r="86" spans="1:4">
      <c r="A86" s="381"/>
      <c r="B86" s="381"/>
    </row>
    <row r="87" spans="1:4">
      <c r="A87" s="381"/>
      <c r="B87" s="381"/>
    </row>
    <row r="88" spans="1:4">
      <c r="A88" s="381"/>
      <c r="B88" s="381"/>
    </row>
    <row r="89" spans="1:4">
      <c r="A89" s="381"/>
      <c r="B89" s="381"/>
    </row>
    <row r="90" spans="1:4">
      <c r="A90" s="381"/>
      <c r="B90" s="381"/>
    </row>
    <row r="91" spans="1:4">
      <c r="A91" s="381"/>
      <c r="B91" s="381"/>
    </row>
    <row r="92" spans="1:4">
      <c r="A92" s="381"/>
      <c r="B92" s="381"/>
    </row>
    <row r="93" spans="1:4">
      <c r="A93" s="381"/>
      <c r="B93" s="381"/>
    </row>
    <row r="94" spans="1:4" ht="14.25">
      <c r="A94" s="381"/>
      <c r="B94" s="381"/>
      <c r="C94" s="376"/>
      <c r="D94" s="376"/>
    </row>
    <row r="95" spans="1:4" ht="14.25">
      <c r="A95" s="381"/>
      <c r="B95" s="381"/>
      <c r="C95" s="376"/>
      <c r="D95" s="376"/>
    </row>
    <row r="96" spans="1:4" ht="14.25">
      <c r="A96" s="381"/>
      <c r="B96" s="381"/>
      <c r="C96" s="376"/>
      <c r="D96" s="376"/>
    </row>
    <row r="97" spans="1:4" ht="14.25">
      <c r="A97" s="381"/>
      <c r="B97" s="381"/>
      <c r="C97" s="376"/>
      <c r="D97" s="376"/>
    </row>
    <row r="98" spans="1:4" ht="14.25">
      <c r="A98" s="381"/>
      <c r="B98" s="381"/>
      <c r="C98" s="376"/>
      <c r="D98" s="376"/>
    </row>
    <row r="99" spans="1:4" ht="14.25">
      <c r="A99" s="381"/>
      <c r="B99" s="381"/>
      <c r="C99" s="376"/>
      <c r="D99" s="376"/>
    </row>
    <row r="100" spans="1:4" ht="14.25">
      <c r="A100" s="381"/>
      <c r="B100" s="381"/>
      <c r="C100" s="376"/>
      <c r="D100" s="376"/>
    </row>
    <row r="101" spans="1:4" ht="14.25">
      <c r="A101" s="381"/>
      <c r="B101" s="381"/>
      <c r="C101" s="376"/>
      <c r="D101" s="376"/>
    </row>
    <row r="102" spans="1:4" ht="14.25">
      <c r="A102" s="381"/>
      <c r="B102" s="381"/>
      <c r="C102" s="376"/>
      <c r="D102" s="376"/>
    </row>
    <row r="103" spans="1:4" ht="14.25">
      <c r="A103" s="381"/>
      <c r="B103" s="381"/>
      <c r="C103" s="376"/>
      <c r="D103" s="376"/>
    </row>
    <row r="104" spans="1:4" ht="14.25">
      <c r="A104" s="381"/>
      <c r="B104" s="381"/>
      <c r="C104" s="376"/>
      <c r="D104" s="376"/>
    </row>
    <row r="105" spans="1:4" ht="14.25">
      <c r="A105" s="381"/>
      <c r="B105" s="381"/>
      <c r="C105" s="376"/>
      <c r="D105" s="376"/>
    </row>
    <row r="106" spans="1:4" ht="14.25">
      <c r="A106" s="381"/>
      <c r="B106" s="381"/>
      <c r="C106" s="376"/>
      <c r="D106" s="376"/>
    </row>
    <row r="107" spans="1:4" ht="14.25">
      <c r="A107" s="381"/>
      <c r="B107" s="381"/>
      <c r="C107" s="376"/>
      <c r="D107" s="376"/>
    </row>
    <row r="108" spans="1:4" ht="14.25">
      <c r="A108" s="381"/>
      <c r="B108" s="381"/>
      <c r="C108" s="376"/>
      <c r="D108" s="376"/>
    </row>
    <row r="109" spans="1:4" ht="14.25">
      <c r="A109" s="381"/>
      <c r="B109" s="381"/>
      <c r="C109" s="376"/>
      <c r="D109" s="376"/>
    </row>
    <row r="110" spans="1:4" ht="14.25">
      <c r="A110" s="381"/>
      <c r="B110" s="381"/>
      <c r="C110" s="376"/>
      <c r="D110" s="376"/>
    </row>
    <row r="111" spans="1:4" ht="14.25">
      <c r="A111" s="381"/>
      <c r="B111" s="381"/>
      <c r="C111" s="376"/>
      <c r="D111" s="376"/>
    </row>
    <row r="112" spans="1:4" ht="14.25">
      <c r="A112" s="381"/>
      <c r="B112" s="381"/>
      <c r="C112" s="376"/>
      <c r="D112" s="376"/>
    </row>
    <row r="113" spans="1:4" ht="14.25">
      <c r="A113" s="381"/>
      <c r="B113" s="381"/>
      <c r="C113" s="376"/>
      <c r="D113" s="376"/>
    </row>
    <row r="114" spans="1:4" ht="14.25">
      <c r="A114" s="381"/>
      <c r="B114" s="381"/>
      <c r="C114" s="376"/>
      <c r="D114" s="376"/>
    </row>
    <row r="115" spans="1:4" ht="14.25">
      <c r="A115" s="381"/>
      <c r="B115" s="381"/>
      <c r="C115" s="376"/>
      <c r="D115" s="376"/>
    </row>
    <row r="116" spans="1:4" ht="14.25">
      <c r="A116" s="381"/>
      <c r="B116" s="381"/>
      <c r="C116" s="376"/>
      <c r="D116" s="376"/>
    </row>
    <row r="117" spans="1:4" ht="14.25">
      <c r="A117" s="381"/>
      <c r="B117" s="381"/>
      <c r="C117" s="376"/>
      <c r="D117" s="376"/>
    </row>
    <row r="118" spans="1:4" ht="14.25">
      <c r="A118" s="381"/>
      <c r="B118" s="381"/>
      <c r="C118" s="376"/>
      <c r="D118" s="376"/>
    </row>
    <row r="119" spans="1:4" ht="14.25">
      <c r="A119" s="381"/>
      <c r="B119" s="381"/>
      <c r="C119" s="376"/>
      <c r="D119" s="376"/>
    </row>
    <row r="120" spans="1:4" ht="14.25">
      <c r="A120" s="381"/>
      <c r="B120" s="381"/>
      <c r="C120" s="376"/>
      <c r="D120" s="376"/>
    </row>
    <row r="121" spans="1:4" ht="14.25">
      <c r="C121" s="376"/>
      <c r="D121" s="376"/>
    </row>
  </sheetData>
  <mergeCells count="151">
    <mergeCell ref="A55:B55"/>
    <mergeCell ref="A68:B68"/>
    <mergeCell ref="A56:B56"/>
    <mergeCell ref="A58:B58"/>
    <mergeCell ref="A59:B59"/>
    <mergeCell ref="A60:B60"/>
    <mergeCell ref="A61:B61"/>
    <mergeCell ref="A62:B62"/>
    <mergeCell ref="A57:B57"/>
    <mergeCell ref="A82:B82"/>
    <mergeCell ref="A79:B79"/>
    <mergeCell ref="A80:B80"/>
    <mergeCell ref="A74:B74"/>
    <mergeCell ref="A75:B75"/>
    <mergeCell ref="A63:B63"/>
    <mergeCell ref="A64:B64"/>
    <mergeCell ref="A65:B65"/>
    <mergeCell ref="A66:B66"/>
    <mergeCell ref="A67:B67"/>
    <mergeCell ref="A76:B76"/>
    <mergeCell ref="A77:B77"/>
    <mergeCell ref="A78:B78"/>
    <mergeCell ref="A81:B81"/>
    <mergeCell ref="A69:B69"/>
    <mergeCell ref="A70:B70"/>
    <mergeCell ref="A71:B71"/>
    <mergeCell ref="A72:B72"/>
    <mergeCell ref="A73:B73"/>
    <mergeCell ref="A33:B33"/>
    <mergeCell ref="A34:B34"/>
    <mergeCell ref="A25:B25"/>
    <mergeCell ref="A26:B26"/>
    <mergeCell ref="A27:B27"/>
    <mergeCell ref="A28:B28"/>
    <mergeCell ref="A29:B29"/>
    <mergeCell ref="A39:B39"/>
    <mergeCell ref="A40:B40"/>
    <mergeCell ref="A1:B1"/>
    <mergeCell ref="A2:B2"/>
    <mergeCell ref="A3:B3"/>
    <mergeCell ref="A4:B4"/>
    <mergeCell ref="A30:B30"/>
    <mergeCell ref="A35:B35"/>
    <mergeCell ref="A36:B36"/>
    <mergeCell ref="A37:B37"/>
    <mergeCell ref="A38:B38"/>
    <mergeCell ref="A14:B14"/>
    <mergeCell ref="A15:B15"/>
    <mergeCell ref="A16:B16"/>
    <mergeCell ref="A24:B24"/>
    <mergeCell ref="A5:B5"/>
    <mergeCell ref="A6:B6"/>
    <mergeCell ref="A13:B13"/>
    <mergeCell ref="A8:B8"/>
    <mergeCell ref="A9:B9"/>
    <mergeCell ref="A7:B7"/>
    <mergeCell ref="A10:B10"/>
    <mergeCell ref="A11:B11"/>
    <mergeCell ref="A23:B23"/>
    <mergeCell ref="A31:B31"/>
    <mergeCell ref="A32:B32"/>
    <mergeCell ref="A12:B12"/>
    <mergeCell ref="C2:D2"/>
    <mergeCell ref="C3:D3"/>
    <mergeCell ref="C4:D4"/>
    <mergeCell ref="C5:D5"/>
    <mergeCell ref="C6:D6"/>
    <mergeCell ref="C7:D7"/>
    <mergeCell ref="C8:D8"/>
    <mergeCell ref="C9:D9"/>
    <mergeCell ref="C10:D10"/>
    <mergeCell ref="C11:D11"/>
    <mergeCell ref="C12:D12"/>
    <mergeCell ref="C23:D23"/>
    <mergeCell ref="C24:D24"/>
    <mergeCell ref="C25:D25"/>
    <mergeCell ref="C26:D26"/>
    <mergeCell ref="C27:D27"/>
    <mergeCell ref="C28:D28"/>
    <mergeCell ref="C29:D29"/>
    <mergeCell ref="C30:D30"/>
    <mergeCell ref="C13:D13"/>
    <mergeCell ref="C14:D14"/>
    <mergeCell ref="C15:D15"/>
    <mergeCell ref="C16:D16"/>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A48:B48"/>
    <mergeCell ref="A41:B41"/>
    <mergeCell ref="A42:B42"/>
    <mergeCell ref="A43:B43"/>
    <mergeCell ref="A44:B44"/>
    <mergeCell ref="A45:B45"/>
    <mergeCell ref="A46:B46"/>
    <mergeCell ref="A47:B47"/>
    <mergeCell ref="A49:B49"/>
    <mergeCell ref="A50:B50"/>
    <mergeCell ref="A51:B51"/>
    <mergeCell ref="A52:B52"/>
    <mergeCell ref="A53:B53"/>
    <mergeCell ref="A54:B54"/>
    <mergeCell ref="C49:D49"/>
    <mergeCell ref="C50:D50"/>
    <mergeCell ref="C51:D51"/>
    <mergeCell ref="C52:D52"/>
    <mergeCell ref="C53:D53"/>
    <mergeCell ref="C54:D54"/>
    <mergeCell ref="C55:D55"/>
    <mergeCell ref="C56:D56"/>
    <mergeCell ref="C58:D58"/>
    <mergeCell ref="C57:D57"/>
    <mergeCell ref="C59:D59"/>
    <mergeCell ref="C60:D60"/>
    <mergeCell ref="C61:D61"/>
    <mergeCell ref="C62:D62"/>
    <mergeCell ref="C63:D63"/>
    <mergeCell ref="C64:D64"/>
    <mergeCell ref="C65:D65"/>
    <mergeCell ref="C75:D75"/>
    <mergeCell ref="C76:D76"/>
    <mergeCell ref="C77:D77"/>
    <mergeCell ref="C78:D78"/>
    <mergeCell ref="C79:D79"/>
    <mergeCell ref="C80:D80"/>
    <mergeCell ref="C81:D81"/>
    <mergeCell ref="C82:D82"/>
    <mergeCell ref="C66:D66"/>
    <mergeCell ref="C67:D67"/>
    <mergeCell ref="C68:D68"/>
    <mergeCell ref="C69:D69"/>
    <mergeCell ref="C70:D70"/>
    <mergeCell ref="C71:D71"/>
    <mergeCell ref="C72:D72"/>
    <mergeCell ref="C73:D73"/>
    <mergeCell ref="C74:D74"/>
  </mergeCells>
  <phoneticPr fontId="33" type="noConversion"/>
  <printOptions horizontalCentered="1" verticalCentered="1"/>
  <pageMargins left="0.39370078740157483" right="0.39370078740157483" top="0.39370078740157483" bottom="0.39370078740157483" header="0.39370078740157483" footer="0.39370078740157483"/>
  <pageSetup paperSize="9" orientation="landscape" r:id="rId1"/>
  <rowBreaks count="8" manualBreakCount="8">
    <brk id="10" max="3" man="1"/>
    <brk id="19" max="3" man="1"/>
    <brk id="28" max="3" man="1"/>
    <brk id="40" max="3" man="1"/>
    <brk id="50" max="3" man="1"/>
    <brk id="57" max="3" man="1"/>
    <brk id="66" max="3" man="1"/>
    <brk id="74"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A2"/>
  <sheetViews>
    <sheetView rightToLeft="1" view="pageBreakPreview" zoomScaleNormal="100" zoomScaleSheetLayoutView="100" workbookViewId="0">
      <selection activeCell="E5" sqref="E5:G6"/>
    </sheetView>
  </sheetViews>
  <sheetFormatPr defaultColWidth="8.5546875" defaultRowHeight="15"/>
  <cols>
    <col min="1" max="1" width="50.5546875" style="128" customWidth="1"/>
    <col min="2" max="3" width="13.109375" style="128" customWidth="1"/>
    <col min="4" max="4" width="4.109375" style="128" customWidth="1"/>
    <col min="5" max="12" width="8.5546875" style="128"/>
    <col min="13" max="13" width="28.44140625" style="128" customWidth="1"/>
    <col min="14" max="16384" width="8.5546875" style="128"/>
  </cols>
  <sheetData>
    <row r="1" spans="1:1" ht="192" customHeight="1" thickTop="1" thickBot="1">
      <c r="A1" s="383" t="s">
        <v>919</v>
      </c>
    </row>
    <row r="2" spans="1:1" ht="15.75" thickTop="1"/>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22523-2395-4E88-B541-A7FF0E4D7240}">
  <sheetPr>
    <tabColor theme="6"/>
  </sheetPr>
  <dimension ref="A1:I102"/>
  <sheetViews>
    <sheetView rightToLeft="1" view="pageBreakPreview" zoomScaleNormal="100" zoomScaleSheetLayoutView="100" workbookViewId="0">
      <selection activeCell="E8" sqref="E8"/>
    </sheetView>
  </sheetViews>
  <sheetFormatPr defaultColWidth="8.88671875" defaultRowHeight="14.25"/>
  <cols>
    <col min="1" max="1" width="40.6640625" style="72" customWidth="1"/>
    <col min="2" max="7" width="8.6640625" style="432" customWidth="1"/>
    <col min="8" max="8" width="40.6640625" style="72" customWidth="1"/>
    <col min="9" max="9" width="5.6640625" style="72" customWidth="1"/>
    <col min="10" max="12" width="8.88671875" style="72"/>
    <col min="13" max="13" width="28.44140625" style="72" customWidth="1"/>
    <col min="14" max="16384" width="8.88671875" style="72"/>
  </cols>
  <sheetData>
    <row r="1" spans="1:9" s="73" customFormat="1" ht="37.9" customHeight="1">
      <c r="A1" s="786" t="s">
        <v>927</v>
      </c>
      <c r="B1" s="786"/>
      <c r="C1" s="786"/>
      <c r="D1" s="786"/>
      <c r="E1" s="786"/>
      <c r="F1" s="786"/>
      <c r="G1" s="786"/>
      <c r="H1" s="786"/>
      <c r="I1" s="786"/>
    </row>
    <row r="2" spans="1:9" s="73" customFormat="1" ht="35.450000000000003" customHeight="1">
      <c r="A2" s="787" t="s">
        <v>460</v>
      </c>
      <c r="B2" s="787"/>
      <c r="C2" s="787"/>
      <c r="D2" s="787"/>
      <c r="E2" s="787"/>
      <c r="F2" s="787"/>
      <c r="G2" s="787"/>
      <c r="H2" s="787"/>
      <c r="I2" s="787"/>
    </row>
    <row r="3" spans="1:9" s="73" customFormat="1" ht="15.75">
      <c r="A3" s="788">
        <v>2022</v>
      </c>
      <c r="B3" s="788"/>
      <c r="C3" s="788"/>
      <c r="D3" s="788"/>
      <c r="E3" s="788"/>
      <c r="F3" s="788"/>
      <c r="G3" s="788"/>
      <c r="H3" s="788"/>
      <c r="I3" s="788"/>
    </row>
    <row r="4" spans="1:9" s="73" customFormat="1" ht="15.75">
      <c r="A4" s="101" t="s">
        <v>418</v>
      </c>
      <c r="B4" s="429"/>
      <c r="C4" s="430"/>
      <c r="D4" s="430"/>
      <c r="E4" s="430"/>
      <c r="F4" s="430"/>
      <c r="G4" s="430"/>
      <c r="H4" s="143"/>
      <c r="I4" s="102" t="s">
        <v>546</v>
      </c>
    </row>
    <row r="5" spans="1:9" s="73" customFormat="1">
      <c r="A5" s="789" t="s">
        <v>11</v>
      </c>
      <c r="B5" s="792" t="s">
        <v>376</v>
      </c>
      <c r="C5" s="792"/>
      <c r="D5" s="792"/>
      <c r="E5" s="800" t="s">
        <v>26</v>
      </c>
      <c r="F5" s="801"/>
      <c r="G5" s="802"/>
      <c r="H5" s="794" t="s">
        <v>20</v>
      </c>
      <c r="I5" s="797" t="s">
        <v>920</v>
      </c>
    </row>
    <row r="6" spans="1:9" s="73" customFormat="1">
      <c r="A6" s="790"/>
      <c r="B6" s="793"/>
      <c r="C6" s="793"/>
      <c r="D6" s="793"/>
      <c r="E6" s="803" t="s">
        <v>976</v>
      </c>
      <c r="F6" s="804"/>
      <c r="G6" s="805"/>
      <c r="H6" s="795"/>
      <c r="I6" s="798"/>
    </row>
    <row r="7" spans="1:9" s="73" customFormat="1" ht="24">
      <c r="A7" s="791"/>
      <c r="B7" s="431" t="s">
        <v>456</v>
      </c>
      <c r="C7" s="431" t="s">
        <v>458</v>
      </c>
      <c r="D7" s="431" t="s">
        <v>377</v>
      </c>
      <c r="E7" s="431" t="s">
        <v>456</v>
      </c>
      <c r="F7" s="431" t="s">
        <v>458</v>
      </c>
      <c r="G7" s="431" t="s">
        <v>377</v>
      </c>
      <c r="H7" s="796"/>
      <c r="I7" s="799"/>
    </row>
    <row r="8" spans="1:9" ht="25.9" customHeight="1">
      <c r="A8" s="600" t="s">
        <v>480</v>
      </c>
      <c r="B8" s="601">
        <v>5005</v>
      </c>
      <c r="C8" s="601">
        <v>28905</v>
      </c>
      <c r="D8" s="601">
        <f t="shared" ref="D8:D41" si="0">+B8+C8</f>
        <v>33910</v>
      </c>
      <c r="E8" s="601">
        <v>4978938</v>
      </c>
      <c r="F8" s="601">
        <v>7678531</v>
      </c>
      <c r="G8" s="601">
        <f t="shared" ref="G8:G41" si="1">+E8+F8</f>
        <v>12657469</v>
      </c>
      <c r="H8" s="191" t="s">
        <v>479</v>
      </c>
      <c r="I8" s="190" t="s">
        <v>478</v>
      </c>
    </row>
    <row r="9" spans="1:9" s="384" customFormat="1" ht="18" customHeight="1">
      <c r="A9" s="602" t="s">
        <v>360</v>
      </c>
      <c r="B9" s="582">
        <v>4831</v>
      </c>
      <c r="C9" s="603">
        <v>10610</v>
      </c>
      <c r="D9" s="604">
        <f t="shared" si="0"/>
        <v>15441</v>
      </c>
      <c r="E9" s="582">
        <v>4882981</v>
      </c>
      <c r="F9" s="583">
        <v>5322880</v>
      </c>
      <c r="G9" s="604">
        <f t="shared" si="1"/>
        <v>10205861</v>
      </c>
      <c r="H9" s="199" t="s">
        <v>359</v>
      </c>
      <c r="I9" s="194" t="s">
        <v>481</v>
      </c>
    </row>
    <row r="10" spans="1:9" ht="18" customHeight="1">
      <c r="A10" s="605" t="s">
        <v>484</v>
      </c>
      <c r="B10" s="584">
        <v>33</v>
      </c>
      <c r="C10" s="606">
        <v>1812</v>
      </c>
      <c r="D10" s="607">
        <f t="shared" si="0"/>
        <v>1845</v>
      </c>
      <c r="E10" s="584">
        <v>19200</v>
      </c>
      <c r="F10" s="585">
        <v>120353</v>
      </c>
      <c r="G10" s="607">
        <f t="shared" si="1"/>
        <v>139553</v>
      </c>
      <c r="H10" s="196" t="s">
        <v>483</v>
      </c>
      <c r="I10" s="192" t="s">
        <v>482</v>
      </c>
    </row>
    <row r="11" spans="1:9" s="384" customFormat="1" ht="18" customHeight="1">
      <c r="A11" s="602" t="s">
        <v>487</v>
      </c>
      <c r="B11" s="582">
        <v>141</v>
      </c>
      <c r="C11" s="603">
        <v>16483</v>
      </c>
      <c r="D11" s="604">
        <f t="shared" si="0"/>
        <v>16624</v>
      </c>
      <c r="E11" s="583">
        <v>76757</v>
      </c>
      <c r="F11" s="583">
        <v>2235298</v>
      </c>
      <c r="G11" s="604">
        <f t="shared" si="1"/>
        <v>2312055</v>
      </c>
      <c r="H11" s="199" t="s">
        <v>486</v>
      </c>
      <c r="I11" s="194" t="s">
        <v>485</v>
      </c>
    </row>
    <row r="12" spans="1:9" ht="24" customHeight="1">
      <c r="A12" s="600" t="s">
        <v>489</v>
      </c>
      <c r="B12" s="601">
        <v>2331</v>
      </c>
      <c r="C12" s="601">
        <v>113867</v>
      </c>
      <c r="D12" s="601">
        <f t="shared" si="0"/>
        <v>116198</v>
      </c>
      <c r="E12" s="601">
        <v>1544017</v>
      </c>
      <c r="F12" s="601">
        <v>6785098</v>
      </c>
      <c r="G12" s="601">
        <f t="shared" si="1"/>
        <v>8329115</v>
      </c>
      <c r="H12" s="191" t="s">
        <v>488</v>
      </c>
      <c r="I12" s="190" t="s">
        <v>53</v>
      </c>
    </row>
    <row r="13" spans="1:9" s="384" customFormat="1" ht="18" customHeight="1">
      <c r="A13" s="602" t="s">
        <v>491</v>
      </c>
      <c r="B13" s="582">
        <v>73</v>
      </c>
      <c r="C13" s="603">
        <v>13199</v>
      </c>
      <c r="D13" s="604">
        <f t="shared" si="0"/>
        <v>13272</v>
      </c>
      <c r="E13" s="583">
        <v>28136</v>
      </c>
      <c r="F13" s="583">
        <v>508840</v>
      </c>
      <c r="G13" s="604">
        <f t="shared" si="1"/>
        <v>536976</v>
      </c>
      <c r="H13" s="199" t="s">
        <v>490</v>
      </c>
      <c r="I13" s="194" t="s">
        <v>937</v>
      </c>
    </row>
    <row r="14" spans="1:9" ht="18" customHeight="1">
      <c r="A14" s="605" t="s">
        <v>493</v>
      </c>
      <c r="B14" s="584">
        <v>12</v>
      </c>
      <c r="C14" s="606">
        <v>4072</v>
      </c>
      <c r="D14" s="607">
        <f t="shared" si="0"/>
        <v>4084</v>
      </c>
      <c r="E14" s="585">
        <v>4447</v>
      </c>
      <c r="F14" s="585">
        <v>186857</v>
      </c>
      <c r="G14" s="607">
        <f t="shared" si="1"/>
        <v>191304</v>
      </c>
      <c r="H14" s="196" t="s">
        <v>492</v>
      </c>
      <c r="I14" s="192" t="s">
        <v>938</v>
      </c>
    </row>
    <row r="15" spans="1:9" s="384" customFormat="1" ht="18" customHeight="1">
      <c r="A15" s="602" t="s">
        <v>495</v>
      </c>
      <c r="B15" s="582">
        <v>6</v>
      </c>
      <c r="C15" s="603">
        <v>583</v>
      </c>
      <c r="D15" s="604">
        <f t="shared" si="0"/>
        <v>589</v>
      </c>
      <c r="E15" s="583">
        <v>267</v>
      </c>
      <c r="F15" s="583">
        <v>19337</v>
      </c>
      <c r="G15" s="604">
        <f t="shared" si="1"/>
        <v>19604</v>
      </c>
      <c r="H15" s="199" t="s">
        <v>494</v>
      </c>
      <c r="I15" s="194" t="s">
        <v>939</v>
      </c>
    </row>
    <row r="16" spans="1:9" ht="18" customHeight="1">
      <c r="A16" s="605" t="s">
        <v>497</v>
      </c>
      <c r="B16" s="584">
        <v>35</v>
      </c>
      <c r="C16" s="606">
        <v>12024</v>
      </c>
      <c r="D16" s="607">
        <f t="shared" si="0"/>
        <v>12059</v>
      </c>
      <c r="E16" s="585">
        <v>5573</v>
      </c>
      <c r="F16" s="585">
        <v>334515</v>
      </c>
      <c r="G16" s="607">
        <f t="shared" si="1"/>
        <v>340088</v>
      </c>
      <c r="H16" s="196" t="s">
        <v>496</v>
      </c>
      <c r="I16" s="192" t="s">
        <v>940</v>
      </c>
    </row>
    <row r="17" spans="1:9" s="384" customFormat="1" ht="18" customHeight="1">
      <c r="A17" s="602" t="s">
        <v>499</v>
      </c>
      <c r="B17" s="582">
        <v>1</v>
      </c>
      <c r="C17" s="603">
        <v>57</v>
      </c>
      <c r="D17" s="604">
        <f t="shared" si="0"/>
        <v>58</v>
      </c>
      <c r="E17" s="583">
        <v>0</v>
      </c>
      <c r="F17" s="583">
        <v>1326</v>
      </c>
      <c r="G17" s="604">
        <f t="shared" si="1"/>
        <v>1326</v>
      </c>
      <c r="H17" s="199" t="s">
        <v>498</v>
      </c>
      <c r="I17" s="194" t="s">
        <v>941</v>
      </c>
    </row>
    <row r="18" spans="1:9" ht="38.450000000000003" customHeight="1">
      <c r="A18" s="605" t="s">
        <v>502</v>
      </c>
      <c r="B18" s="584">
        <v>2</v>
      </c>
      <c r="C18" s="606">
        <v>5907</v>
      </c>
      <c r="D18" s="607">
        <f t="shared" si="0"/>
        <v>5909</v>
      </c>
      <c r="E18" s="584">
        <v>0</v>
      </c>
      <c r="F18" s="585">
        <v>242551</v>
      </c>
      <c r="G18" s="607">
        <f t="shared" si="1"/>
        <v>242551</v>
      </c>
      <c r="H18" s="196" t="s">
        <v>501</v>
      </c>
      <c r="I18" s="192" t="s">
        <v>500</v>
      </c>
    </row>
    <row r="19" spans="1:9" s="384" customFormat="1" ht="18" customHeight="1">
      <c r="A19" s="602" t="s">
        <v>504</v>
      </c>
      <c r="B19" s="582">
        <v>19</v>
      </c>
      <c r="C19" s="603">
        <v>2190</v>
      </c>
      <c r="D19" s="604">
        <f t="shared" si="0"/>
        <v>2209</v>
      </c>
      <c r="E19" s="583">
        <v>6574</v>
      </c>
      <c r="F19" s="583">
        <v>71848</v>
      </c>
      <c r="G19" s="604">
        <f t="shared" si="1"/>
        <v>78422</v>
      </c>
      <c r="H19" s="199" t="s">
        <v>503</v>
      </c>
      <c r="I19" s="194" t="s">
        <v>936</v>
      </c>
    </row>
    <row r="20" spans="1:9" ht="18" customHeight="1">
      <c r="A20" s="605" t="s">
        <v>506</v>
      </c>
      <c r="B20" s="584">
        <v>88</v>
      </c>
      <c r="C20" s="606">
        <v>3834</v>
      </c>
      <c r="D20" s="607">
        <f t="shared" si="0"/>
        <v>3922</v>
      </c>
      <c r="E20" s="585">
        <v>25874</v>
      </c>
      <c r="F20" s="585">
        <v>266728</v>
      </c>
      <c r="G20" s="607">
        <f t="shared" si="1"/>
        <v>292602</v>
      </c>
      <c r="H20" s="196" t="s">
        <v>505</v>
      </c>
      <c r="I20" s="192" t="s">
        <v>942</v>
      </c>
    </row>
    <row r="21" spans="1:9" s="384" customFormat="1" ht="18" customHeight="1">
      <c r="A21" s="602" t="s">
        <v>508</v>
      </c>
      <c r="B21" s="582">
        <v>149</v>
      </c>
      <c r="C21" s="603">
        <v>743</v>
      </c>
      <c r="D21" s="604">
        <f t="shared" si="0"/>
        <v>892</v>
      </c>
      <c r="E21" s="583">
        <v>162714</v>
      </c>
      <c r="F21" s="583">
        <v>271155</v>
      </c>
      <c r="G21" s="604">
        <f t="shared" si="1"/>
        <v>433869</v>
      </c>
      <c r="H21" s="199" t="s">
        <v>507</v>
      </c>
      <c r="I21" s="194" t="s">
        <v>943</v>
      </c>
    </row>
    <row r="22" spans="1:9" ht="18" customHeight="1">
      <c r="A22" s="605" t="s">
        <v>510</v>
      </c>
      <c r="B22" s="584">
        <v>1511</v>
      </c>
      <c r="C22" s="606">
        <v>6964</v>
      </c>
      <c r="D22" s="607">
        <f t="shared" si="0"/>
        <v>8475</v>
      </c>
      <c r="E22" s="585">
        <v>1049782</v>
      </c>
      <c r="F22" s="585">
        <v>1608398</v>
      </c>
      <c r="G22" s="607">
        <f t="shared" si="1"/>
        <v>2658180</v>
      </c>
      <c r="H22" s="196" t="s">
        <v>509</v>
      </c>
      <c r="I22" s="192" t="s">
        <v>944</v>
      </c>
    </row>
    <row r="23" spans="1:9" s="384" customFormat="1" ht="27.6" customHeight="1">
      <c r="A23" s="602" t="s">
        <v>512</v>
      </c>
      <c r="B23" s="582">
        <v>1</v>
      </c>
      <c r="C23" s="603">
        <v>281</v>
      </c>
      <c r="D23" s="604">
        <f t="shared" si="0"/>
        <v>282</v>
      </c>
      <c r="E23" s="583">
        <v>0</v>
      </c>
      <c r="F23" s="583">
        <v>8741</v>
      </c>
      <c r="G23" s="604">
        <f t="shared" si="1"/>
        <v>8741</v>
      </c>
      <c r="H23" s="199" t="s">
        <v>511</v>
      </c>
      <c r="I23" s="194" t="s">
        <v>945</v>
      </c>
    </row>
    <row r="24" spans="1:9" ht="18" customHeight="1">
      <c r="A24" s="605" t="s">
        <v>514</v>
      </c>
      <c r="B24" s="584">
        <v>31</v>
      </c>
      <c r="C24" s="606">
        <v>7129</v>
      </c>
      <c r="D24" s="607">
        <f t="shared" si="0"/>
        <v>7160</v>
      </c>
      <c r="E24" s="586">
        <v>9132</v>
      </c>
      <c r="F24" s="586">
        <v>330561</v>
      </c>
      <c r="G24" s="607">
        <f t="shared" si="1"/>
        <v>339693</v>
      </c>
      <c r="H24" s="196" t="s">
        <v>513</v>
      </c>
      <c r="I24" s="192" t="s">
        <v>946</v>
      </c>
    </row>
    <row r="25" spans="1:9" s="384" customFormat="1" ht="18" customHeight="1">
      <c r="A25" s="602" t="s">
        <v>516</v>
      </c>
      <c r="B25" s="582">
        <v>71</v>
      </c>
      <c r="C25" s="603">
        <v>20756</v>
      </c>
      <c r="D25" s="604">
        <f t="shared" si="0"/>
        <v>20827</v>
      </c>
      <c r="E25" s="583">
        <v>15411</v>
      </c>
      <c r="F25" s="583">
        <v>776091</v>
      </c>
      <c r="G25" s="604">
        <f t="shared" si="1"/>
        <v>791502</v>
      </c>
      <c r="H25" s="199" t="s">
        <v>515</v>
      </c>
      <c r="I25" s="194" t="s">
        <v>947</v>
      </c>
    </row>
    <row r="26" spans="1:9" ht="18" customHeight="1">
      <c r="A26" s="605" t="s">
        <v>518</v>
      </c>
      <c r="B26" s="584">
        <v>246</v>
      </c>
      <c r="C26" s="606">
        <v>2638</v>
      </c>
      <c r="D26" s="607">
        <f t="shared" si="0"/>
        <v>2884</v>
      </c>
      <c r="E26" s="585">
        <v>222355</v>
      </c>
      <c r="F26" s="585">
        <v>689751</v>
      </c>
      <c r="G26" s="607">
        <f t="shared" si="1"/>
        <v>912106</v>
      </c>
      <c r="H26" s="196" t="s">
        <v>517</v>
      </c>
      <c r="I26" s="192" t="s">
        <v>948</v>
      </c>
    </row>
    <row r="27" spans="1:9" s="384" customFormat="1" ht="26.45" customHeight="1">
      <c r="A27" s="602" t="s">
        <v>520</v>
      </c>
      <c r="B27" s="582">
        <v>33</v>
      </c>
      <c r="C27" s="603">
        <v>20983</v>
      </c>
      <c r="D27" s="604">
        <f t="shared" si="0"/>
        <v>21016</v>
      </c>
      <c r="E27" s="583">
        <v>2895</v>
      </c>
      <c r="F27" s="583">
        <v>870204</v>
      </c>
      <c r="G27" s="604">
        <f t="shared" si="1"/>
        <v>873099</v>
      </c>
      <c r="H27" s="199" t="s">
        <v>519</v>
      </c>
      <c r="I27" s="194" t="s">
        <v>949</v>
      </c>
    </row>
    <row r="28" spans="1:9" ht="18" customHeight="1">
      <c r="A28" s="605" t="s">
        <v>522</v>
      </c>
      <c r="B28" s="584">
        <v>6</v>
      </c>
      <c r="C28" s="606">
        <v>2241</v>
      </c>
      <c r="D28" s="607">
        <f t="shared" si="0"/>
        <v>2247</v>
      </c>
      <c r="E28" s="585">
        <v>559</v>
      </c>
      <c r="F28" s="585">
        <v>119364</v>
      </c>
      <c r="G28" s="607">
        <f t="shared" si="1"/>
        <v>119923</v>
      </c>
      <c r="H28" s="196" t="s">
        <v>521</v>
      </c>
      <c r="I28" s="192" t="s">
        <v>950</v>
      </c>
    </row>
    <row r="29" spans="1:9" s="384" customFormat="1" ht="18" customHeight="1">
      <c r="A29" s="602" t="s">
        <v>524</v>
      </c>
      <c r="B29" s="582">
        <v>0</v>
      </c>
      <c r="C29" s="603">
        <v>1494</v>
      </c>
      <c r="D29" s="604">
        <f t="shared" si="0"/>
        <v>1494</v>
      </c>
      <c r="E29" s="583">
        <v>0</v>
      </c>
      <c r="F29" s="583">
        <v>69160</v>
      </c>
      <c r="G29" s="604">
        <f t="shared" si="1"/>
        <v>69160</v>
      </c>
      <c r="H29" s="199" t="s">
        <v>523</v>
      </c>
      <c r="I29" s="194" t="s">
        <v>951</v>
      </c>
    </row>
    <row r="30" spans="1:9" ht="18" customHeight="1">
      <c r="A30" s="605" t="s">
        <v>526</v>
      </c>
      <c r="B30" s="584">
        <v>6</v>
      </c>
      <c r="C30" s="606">
        <v>283</v>
      </c>
      <c r="D30" s="607">
        <f t="shared" si="0"/>
        <v>289</v>
      </c>
      <c r="E30" s="585">
        <v>201</v>
      </c>
      <c r="F30" s="585">
        <v>7656</v>
      </c>
      <c r="G30" s="607">
        <f t="shared" si="1"/>
        <v>7857</v>
      </c>
      <c r="H30" s="196" t="s">
        <v>525</v>
      </c>
      <c r="I30" s="192" t="s">
        <v>952</v>
      </c>
    </row>
    <row r="31" spans="1:9" s="384" customFormat="1" ht="18" customHeight="1">
      <c r="A31" s="608" t="s">
        <v>528</v>
      </c>
      <c r="B31" s="587">
        <v>0</v>
      </c>
      <c r="C31" s="609">
        <v>43</v>
      </c>
      <c r="D31" s="610">
        <f t="shared" si="0"/>
        <v>43</v>
      </c>
      <c r="E31" s="588">
        <v>0</v>
      </c>
      <c r="F31" s="588">
        <v>1727</v>
      </c>
      <c r="G31" s="610">
        <f t="shared" si="1"/>
        <v>1727</v>
      </c>
      <c r="H31" s="200" t="s">
        <v>527</v>
      </c>
      <c r="I31" s="611" t="s">
        <v>953</v>
      </c>
    </row>
    <row r="32" spans="1:9" ht="18" customHeight="1">
      <c r="A32" s="605" t="s">
        <v>530</v>
      </c>
      <c r="B32" s="584">
        <v>24</v>
      </c>
      <c r="C32" s="606">
        <v>4538</v>
      </c>
      <c r="D32" s="607">
        <f t="shared" si="0"/>
        <v>4562</v>
      </c>
      <c r="E32" s="585">
        <v>2059</v>
      </c>
      <c r="F32" s="585">
        <v>177365</v>
      </c>
      <c r="G32" s="607">
        <f t="shared" si="1"/>
        <v>179424</v>
      </c>
      <c r="H32" s="196" t="s">
        <v>529</v>
      </c>
      <c r="I32" s="192" t="s">
        <v>954</v>
      </c>
    </row>
    <row r="33" spans="1:9" s="384" customFormat="1" ht="18" customHeight="1">
      <c r="A33" s="602" t="s">
        <v>532</v>
      </c>
      <c r="B33" s="582">
        <v>0</v>
      </c>
      <c r="C33" s="603">
        <v>179</v>
      </c>
      <c r="D33" s="604">
        <f t="shared" si="0"/>
        <v>179</v>
      </c>
      <c r="E33" s="583">
        <v>0</v>
      </c>
      <c r="F33" s="583">
        <v>9502</v>
      </c>
      <c r="G33" s="604">
        <f t="shared" si="1"/>
        <v>9502</v>
      </c>
      <c r="H33" s="199" t="s">
        <v>531</v>
      </c>
      <c r="I33" s="194" t="s">
        <v>955</v>
      </c>
    </row>
    <row r="34" spans="1:9" ht="18" customHeight="1" thickBot="1">
      <c r="A34" s="605" t="s">
        <v>534</v>
      </c>
      <c r="B34" s="584">
        <v>17</v>
      </c>
      <c r="C34" s="606">
        <v>3729</v>
      </c>
      <c r="D34" s="607">
        <f t="shared" si="0"/>
        <v>3746</v>
      </c>
      <c r="E34" s="585">
        <v>8038</v>
      </c>
      <c r="F34" s="585">
        <v>213421</v>
      </c>
      <c r="G34" s="607">
        <f t="shared" si="1"/>
        <v>221459</v>
      </c>
      <c r="H34" s="196" t="s">
        <v>533</v>
      </c>
      <c r="I34" s="192" t="s">
        <v>956</v>
      </c>
    </row>
    <row r="35" spans="1:9" ht="30" customHeight="1" thickTop="1" thickBot="1">
      <c r="A35" s="612" t="s">
        <v>536</v>
      </c>
      <c r="B35" s="613">
        <v>1526</v>
      </c>
      <c r="C35" s="613">
        <v>2410</v>
      </c>
      <c r="D35" s="613">
        <f t="shared" si="0"/>
        <v>3936</v>
      </c>
      <c r="E35" s="613">
        <v>870049</v>
      </c>
      <c r="F35" s="613">
        <v>465307</v>
      </c>
      <c r="G35" s="613">
        <f t="shared" si="1"/>
        <v>1335356</v>
      </c>
      <c r="H35" s="197" t="s">
        <v>535</v>
      </c>
      <c r="I35" s="198" t="s">
        <v>54</v>
      </c>
    </row>
    <row r="36" spans="1:9" ht="18" customHeight="1" thickTop="1" thickBot="1">
      <c r="A36" s="605" t="s">
        <v>537</v>
      </c>
      <c r="B36" s="584">
        <v>1526</v>
      </c>
      <c r="C36" s="606">
        <v>2410</v>
      </c>
      <c r="D36" s="607">
        <f t="shared" si="0"/>
        <v>3936</v>
      </c>
      <c r="E36" s="585">
        <v>870049</v>
      </c>
      <c r="F36" s="585">
        <v>465307</v>
      </c>
      <c r="G36" s="607">
        <f t="shared" si="1"/>
        <v>1335356</v>
      </c>
      <c r="H36" s="196" t="s">
        <v>535</v>
      </c>
      <c r="I36" s="192" t="s">
        <v>957</v>
      </c>
    </row>
    <row r="37" spans="1:9" ht="30" customHeight="1" thickTop="1" thickBot="1">
      <c r="A37" s="612" t="s">
        <v>539</v>
      </c>
      <c r="B37" s="613">
        <v>12</v>
      </c>
      <c r="C37" s="613">
        <v>3630</v>
      </c>
      <c r="D37" s="613">
        <f t="shared" si="0"/>
        <v>3642</v>
      </c>
      <c r="E37" s="613">
        <v>3277</v>
      </c>
      <c r="F37" s="613">
        <v>175654</v>
      </c>
      <c r="G37" s="613">
        <f t="shared" si="1"/>
        <v>178931</v>
      </c>
      <c r="H37" s="197" t="s">
        <v>538</v>
      </c>
      <c r="I37" s="198" t="s">
        <v>55</v>
      </c>
    </row>
    <row r="38" spans="1:9" ht="18" customHeight="1" thickTop="1">
      <c r="A38" s="605" t="s">
        <v>541</v>
      </c>
      <c r="B38" s="584">
        <v>0</v>
      </c>
      <c r="C38" s="606">
        <v>761</v>
      </c>
      <c r="D38" s="607">
        <f t="shared" si="0"/>
        <v>761</v>
      </c>
      <c r="E38" s="585">
        <v>0</v>
      </c>
      <c r="F38" s="585">
        <v>34357</v>
      </c>
      <c r="G38" s="607">
        <f t="shared" si="1"/>
        <v>34357</v>
      </c>
      <c r="H38" s="196" t="s">
        <v>540</v>
      </c>
      <c r="I38" s="192" t="s">
        <v>958</v>
      </c>
    </row>
    <row r="39" spans="1:9" s="384" customFormat="1" ht="31.9" customHeight="1">
      <c r="A39" s="602" t="s">
        <v>543</v>
      </c>
      <c r="B39" s="582">
        <v>12</v>
      </c>
      <c r="C39" s="603">
        <v>2657</v>
      </c>
      <c r="D39" s="604">
        <f t="shared" si="0"/>
        <v>2669</v>
      </c>
      <c r="E39" s="583">
        <v>3277</v>
      </c>
      <c r="F39" s="583">
        <v>130669</v>
      </c>
      <c r="G39" s="604">
        <f t="shared" si="1"/>
        <v>133946</v>
      </c>
      <c r="H39" s="199" t="s">
        <v>542</v>
      </c>
      <c r="I39" s="194" t="s">
        <v>959</v>
      </c>
    </row>
    <row r="40" spans="1:9" ht="24" customHeight="1">
      <c r="A40" s="605" t="s">
        <v>545</v>
      </c>
      <c r="B40" s="584">
        <v>0</v>
      </c>
      <c r="C40" s="606">
        <v>212</v>
      </c>
      <c r="D40" s="607">
        <f t="shared" si="0"/>
        <v>212</v>
      </c>
      <c r="E40" s="585">
        <v>0</v>
      </c>
      <c r="F40" s="585">
        <v>10628</v>
      </c>
      <c r="G40" s="607">
        <f t="shared" si="1"/>
        <v>10628</v>
      </c>
      <c r="H40" s="196" t="s">
        <v>544</v>
      </c>
      <c r="I40" s="192" t="s">
        <v>960</v>
      </c>
    </row>
    <row r="41" spans="1:9" ht="52.15" customHeight="1">
      <c r="A41" s="614" t="s">
        <v>17</v>
      </c>
      <c r="B41" s="615">
        <f>+B8+B12+B35+B37</f>
        <v>8874</v>
      </c>
      <c r="C41" s="615">
        <f>+C8+C12+C35+C37</f>
        <v>148812</v>
      </c>
      <c r="D41" s="615">
        <f t="shared" si="0"/>
        <v>157686</v>
      </c>
      <c r="E41" s="615">
        <f>+E8+E12+E35+E37</f>
        <v>7396281</v>
      </c>
      <c r="F41" s="615">
        <f>+F8+F12+F35+F37</f>
        <v>15104590</v>
      </c>
      <c r="G41" s="615">
        <f t="shared" si="1"/>
        <v>22500871</v>
      </c>
      <c r="H41" s="784" t="s">
        <v>21</v>
      </c>
      <c r="I41" s="785"/>
    </row>
    <row r="42" spans="1:9" ht="18.600000000000001" customHeight="1"/>
    <row r="43" spans="1:9" ht="18.600000000000001" customHeight="1">
      <c r="B43" s="598"/>
      <c r="C43" s="598"/>
      <c r="D43" s="598"/>
      <c r="E43" s="598"/>
      <c r="F43" s="598"/>
      <c r="G43" s="598"/>
    </row>
    <row r="44" spans="1:9" ht="18.600000000000001" customHeight="1"/>
    <row r="45" spans="1:9" ht="18.600000000000001" customHeight="1"/>
    <row r="49" s="72" customFormat="1"/>
    <row r="50" s="72" customFormat="1"/>
    <row r="51" s="72" customFormat="1"/>
    <row r="52" s="72" customFormat="1"/>
    <row r="53" s="72" customFormat="1"/>
    <row r="54" s="72" customFormat="1"/>
    <row r="55" s="72" customFormat="1"/>
    <row r="56" s="72" customFormat="1"/>
    <row r="57" s="72" customFormat="1"/>
    <row r="58" s="72" customFormat="1"/>
    <row r="59" s="72" customFormat="1"/>
    <row r="60" s="72" customFormat="1"/>
    <row r="61" s="72" customFormat="1"/>
    <row r="62" s="72" customFormat="1"/>
    <row r="63" s="72" customFormat="1"/>
    <row r="64" s="72" customFormat="1"/>
    <row r="65" s="72" customFormat="1"/>
    <row r="66" s="72" customFormat="1"/>
    <row r="67" s="72" customFormat="1"/>
    <row r="68" s="72" customFormat="1"/>
    <row r="69" s="72" customFormat="1"/>
    <row r="70" s="72" customFormat="1"/>
    <row r="71" s="72" customFormat="1"/>
    <row r="72" s="72" customFormat="1"/>
    <row r="73" s="72" customFormat="1"/>
    <row r="74" s="72" customFormat="1"/>
    <row r="75" s="72" customFormat="1"/>
    <row r="76" s="72" customFormat="1"/>
    <row r="77" s="72" customFormat="1"/>
    <row r="78" s="72" customFormat="1"/>
    <row r="79" s="72" customFormat="1"/>
    <row r="80" s="72" customFormat="1"/>
    <row r="81" s="72" customFormat="1"/>
    <row r="82" s="72" customFormat="1"/>
    <row r="83" s="72" customFormat="1"/>
    <row r="84" s="72" customFormat="1"/>
    <row r="85" s="72" customFormat="1"/>
    <row r="86" s="72" customFormat="1"/>
    <row r="87" s="72" customFormat="1"/>
    <row r="88" s="72" customFormat="1"/>
    <row r="89" s="72" customFormat="1"/>
    <row r="90" s="72" customFormat="1"/>
    <row r="91" s="72" customFormat="1"/>
    <row r="92" s="72" customFormat="1"/>
    <row r="93" s="72" customFormat="1"/>
    <row r="94" s="72" customFormat="1"/>
    <row r="95" s="72" customFormat="1"/>
    <row r="96" s="72" customFormat="1"/>
    <row r="97" s="72" customFormat="1"/>
    <row r="98" s="72" customFormat="1"/>
    <row r="99" s="72" customFormat="1"/>
    <row r="101" s="72" customFormat="1"/>
    <row r="102" s="72" customFormat="1"/>
  </sheetData>
  <mergeCells count="10">
    <mergeCell ref="H41:I41"/>
    <mergeCell ref="A1:I1"/>
    <mergeCell ref="A2:I2"/>
    <mergeCell ref="A3:I3"/>
    <mergeCell ref="A5:A7"/>
    <mergeCell ref="B5:D6"/>
    <mergeCell ref="H5:H7"/>
    <mergeCell ref="I5:I7"/>
    <mergeCell ref="E5:G5"/>
    <mergeCell ref="E6:G6"/>
  </mergeCells>
  <printOptions horizontalCentered="1" verticalCentered="1"/>
  <pageMargins left="0.39370078740157483" right="0.39370078740157483" top="0.39370078740157483" bottom="0.39370078740157483" header="0.39370078740157483" footer="0.39370078740157483"/>
  <pageSetup paperSize="9" scale="84" orientation="landscape" r:id="rId1"/>
  <rowBreaks count="1" manualBreakCount="1">
    <brk id="3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354D2-DB3C-47C3-BB61-D31A8D0FBB36}">
  <sheetPr>
    <tabColor theme="6"/>
  </sheetPr>
  <dimension ref="A1:L40"/>
  <sheetViews>
    <sheetView rightToLeft="1" view="pageBreakPreview" zoomScaleNormal="100" zoomScaleSheetLayoutView="100" workbookViewId="0">
      <selection activeCell="D16" sqref="D16"/>
    </sheetView>
  </sheetViews>
  <sheetFormatPr defaultColWidth="8.88671875" defaultRowHeight="15"/>
  <cols>
    <col min="1" max="1" width="25.6640625" style="1" customWidth="1"/>
    <col min="2" max="10" width="10.21875" style="385" customWidth="1"/>
    <col min="11" max="11" width="25" style="385" customWidth="1"/>
    <col min="12" max="12" width="5.77734375" style="385" customWidth="1"/>
    <col min="13" max="13" width="28.44140625" style="385" customWidth="1"/>
    <col min="14" max="16384" width="8.88671875" style="385"/>
  </cols>
  <sheetData>
    <row r="1" spans="1:12" ht="39.6" customHeight="1">
      <c r="A1" s="812" t="s">
        <v>414</v>
      </c>
      <c r="B1" s="812"/>
      <c r="C1" s="812"/>
      <c r="D1" s="812"/>
      <c r="E1" s="812"/>
      <c r="F1" s="812"/>
      <c r="G1" s="812"/>
      <c r="H1" s="812"/>
      <c r="I1" s="812"/>
      <c r="J1" s="812"/>
      <c r="K1" s="812"/>
      <c r="L1" s="812"/>
    </row>
    <row r="2" spans="1:12" ht="27.6" customHeight="1">
      <c r="A2" s="813" t="s">
        <v>415</v>
      </c>
      <c r="B2" s="813"/>
      <c r="C2" s="813"/>
      <c r="D2" s="813"/>
      <c r="E2" s="813"/>
      <c r="F2" s="813"/>
      <c r="G2" s="813"/>
      <c r="H2" s="813"/>
      <c r="I2" s="813"/>
      <c r="J2" s="813"/>
      <c r="K2" s="813"/>
      <c r="L2" s="813"/>
    </row>
    <row r="3" spans="1:12" ht="15.75">
      <c r="A3" s="813" t="s">
        <v>969</v>
      </c>
      <c r="B3" s="813"/>
      <c r="C3" s="813"/>
      <c r="D3" s="813"/>
      <c r="E3" s="813"/>
      <c r="F3" s="813"/>
      <c r="G3" s="813"/>
      <c r="H3" s="813"/>
      <c r="I3" s="813"/>
      <c r="J3" s="813"/>
      <c r="K3" s="813"/>
      <c r="L3" s="813"/>
    </row>
    <row r="4" spans="1:12" s="73" customFormat="1" ht="15.75">
      <c r="A4" s="101" t="s">
        <v>366</v>
      </c>
      <c r="C4" s="166"/>
      <c r="D4" s="166"/>
      <c r="E4" s="166"/>
      <c r="F4" s="166"/>
      <c r="G4" s="166"/>
      <c r="H4" s="166"/>
      <c r="I4" s="166"/>
      <c r="J4" s="166"/>
      <c r="K4" s="814" t="s">
        <v>419</v>
      </c>
      <c r="L4" s="814"/>
    </row>
    <row r="5" spans="1:12" s="73" customFormat="1" ht="34.15" customHeight="1" thickBot="1">
      <c r="A5" s="806" t="s">
        <v>24</v>
      </c>
      <c r="B5" s="815" t="s">
        <v>344</v>
      </c>
      <c r="C5" s="815"/>
      <c r="D5" s="815"/>
      <c r="E5" s="816" t="s">
        <v>978</v>
      </c>
      <c r="F5" s="817"/>
      <c r="G5" s="818"/>
      <c r="H5" s="806" t="s">
        <v>341</v>
      </c>
      <c r="I5" s="806" t="s">
        <v>342</v>
      </c>
      <c r="J5" s="806" t="s">
        <v>343</v>
      </c>
      <c r="K5" s="808" t="s">
        <v>20</v>
      </c>
      <c r="L5" s="810" t="s">
        <v>351</v>
      </c>
    </row>
    <row r="6" spans="1:12" s="73" customFormat="1" ht="33.6" customHeight="1" thickTop="1">
      <c r="A6" s="807"/>
      <c r="B6" s="623" t="s">
        <v>416</v>
      </c>
      <c r="C6" s="623" t="s">
        <v>347</v>
      </c>
      <c r="D6" s="623" t="s">
        <v>331</v>
      </c>
      <c r="E6" s="622" t="s">
        <v>348</v>
      </c>
      <c r="F6" s="622" t="s">
        <v>349</v>
      </c>
      <c r="G6" s="622" t="s">
        <v>350</v>
      </c>
      <c r="H6" s="807"/>
      <c r="I6" s="807"/>
      <c r="J6" s="807"/>
      <c r="K6" s="809"/>
      <c r="L6" s="811"/>
    </row>
    <row r="7" spans="1:12" ht="30" customHeight="1" thickBot="1">
      <c r="A7" s="621" t="s">
        <v>480</v>
      </c>
      <c r="B7" s="433">
        <f>SUM(B8:B10)</f>
        <v>364655325</v>
      </c>
      <c r="C7" s="433">
        <f>SUM(C8:C10)</f>
        <v>57919858</v>
      </c>
      <c r="D7" s="434">
        <f t="shared" ref="D7:D40" si="0">+B7+C7</f>
        <v>422575183</v>
      </c>
      <c r="E7" s="433">
        <f>+SUM(E8:E10)</f>
        <v>16691369</v>
      </c>
      <c r="F7" s="433">
        <v>21037267</v>
      </c>
      <c r="G7" s="434">
        <f t="shared" ref="G7:G40" si="1">+E7+F7</f>
        <v>37728636</v>
      </c>
      <c r="H7" s="434">
        <f t="shared" ref="H7:H40" si="2">+D7-G7</f>
        <v>384846547</v>
      </c>
      <c r="I7" s="433">
        <f>+SUM(I8:I10)</f>
        <v>21589632</v>
      </c>
      <c r="J7" s="434">
        <f t="shared" ref="J7:J40" si="3">+H7-I7</f>
        <v>363256915</v>
      </c>
      <c r="K7" s="191" t="s">
        <v>479</v>
      </c>
      <c r="L7" s="190" t="s">
        <v>478</v>
      </c>
    </row>
    <row r="8" spans="1:12" ht="24" thickTop="1" thickBot="1">
      <c r="A8" s="602" t="s">
        <v>360</v>
      </c>
      <c r="B8" s="435">
        <v>356679392</v>
      </c>
      <c r="C8" s="435">
        <v>54016773</v>
      </c>
      <c r="D8" s="436">
        <f t="shared" si="0"/>
        <v>410696165</v>
      </c>
      <c r="E8" s="435">
        <v>15106234</v>
      </c>
      <c r="F8" s="435">
        <v>19181559</v>
      </c>
      <c r="G8" s="436">
        <f t="shared" si="1"/>
        <v>34287793</v>
      </c>
      <c r="H8" s="436">
        <f t="shared" si="2"/>
        <v>376408372</v>
      </c>
      <c r="I8" s="435">
        <v>20583146</v>
      </c>
      <c r="J8" s="436">
        <f t="shared" si="3"/>
        <v>355825226</v>
      </c>
      <c r="K8" s="199" t="s">
        <v>359</v>
      </c>
      <c r="L8" s="194" t="s">
        <v>481</v>
      </c>
    </row>
    <row r="9" spans="1:12" ht="18" customHeight="1" thickTop="1" thickBot="1">
      <c r="A9" s="605" t="s">
        <v>484</v>
      </c>
      <c r="B9" s="437">
        <v>1886888</v>
      </c>
      <c r="C9" s="437">
        <v>29864</v>
      </c>
      <c r="D9" s="434">
        <f t="shared" si="0"/>
        <v>1916752</v>
      </c>
      <c r="E9" s="437">
        <v>373329</v>
      </c>
      <c r="F9" s="437">
        <v>95656</v>
      </c>
      <c r="G9" s="434">
        <f t="shared" si="1"/>
        <v>468985</v>
      </c>
      <c r="H9" s="434">
        <f t="shared" si="2"/>
        <v>1447767</v>
      </c>
      <c r="I9" s="437">
        <v>120260</v>
      </c>
      <c r="J9" s="434">
        <f t="shared" si="3"/>
        <v>1327507</v>
      </c>
      <c r="K9" s="196" t="s">
        <v>483</v>
      </c>
      <c r="L9" s="192" t="s">
        <v>482</v>
      </c>
    </row>
    <row r="10" spans="1:12" ht="18" customHeight="1" thickTop="1" thickBot="1">
      <c r="A10" s="602" t="s">
        <v>487</v>
      </c>
      <c r="B10" s="435">
        <v>6089045</v>
      </c>
      <c r="C10" s="435">
        <v>3873221</v>
      </c>
      <c r="D10" s="436">
        <f t="shared" si="0"/>
        <v>9962266</v>
      </c>
      <c r="E10" s="435">
        <v>1211806</v>
      </c>
      <c r="F10" s="435">
        <v>1760052</v>
      </c>
      <c r="G10" s="436">
        <f t="shared" si="1"/>
        <v>2971858</v>
      </c>
      <c r="H10" s="436">
        <f t="shared" si="2"/>
        <v>6990408</v>
      </c>
      <c r="I10" s="435">
        <v>886226</v>
      </c>
      <c r="J10" s="436">
        <f t="shared" si="3"/>
        <v>6104182</v>
      </c>
      <c r="K10" s="199" t="s">
        <v>486</v>
      </c>
      <c r="L10" s="194" t="s">
        <v>485</v>
      </c>
    </row>
    <row r="11" spans="1:12" ht="30" customHeight="1" thickTop="1" thickBot="1">
      <c r="A11" s="620" t="s">
        <v>489</v>
      </c>
      <c r="B11" s="438">
        <f>+SUM(B12:B33)</f>
        <v>181203676</v>
      </c>
      <c r="C11" s="438">
        <f>SUM(C12:C33)</f>
        <v>3097328</v>
      </c>
      <c r="D11" s="434">
        <f t="shared" si="0"/>
        <v>184301004</v>
      </c>
      <c r="E11" s="438">
        <f>+SUM(E12:E33)</f>
        <v>99142683</v>
      </c>
      <c r="F11" s="438">
        <f>+SUM(F12:F33)</f>
        <v>5476153</v>
      </c>
      <c r="G11" s="434">
        <f t="shared" si="1"/>
        <v>104618836</v>
      </c>
      <c r="H11" s="434">
        <f t="shared" si="2"/>
        <v>79682168</v>
      </c>
      <c r="I11" s="438">
        <f>+SUM(I12:I33)</f>
        <v>5491296</v>
      </c>
      <c r="J11" s="434">
        <f t="shared" si="3"/>
        <v>74190872</v>
      </c>
      <c r="K11" s="191" t="s">
        <v>488</v>
      </c>
      <c r="L11" s="190" t="s">
        <v>53</v>
      </c>
    </row>
    <row r="12" spans="1:12" ht="18" customHeight="1" thickTop="1" thickBot="1">
      <c r="A12" s="602" t="s">
        <v>491</v>
      </c>
      <c r="B12" s="435">
        <v>3778186</v>
      </c>
      <c r="C12" s="435">
        <v>216004</v>
      </c>
      <c r="D12" s="436">
        <f t="shared" si="0"/>
        <v>3994190</v>
      </c>
      <c r="E12" s="435">
        <v>2101478</v>
      </c>
      <c r="F12" s="435">
        <v>550789</v>
      </c>
      <c r="G12" s="436">
        <f t="shared" si="1"/>
        <v>2652267</v>
      </c>
      <c r="H12" s="436">
        <f t="shared" si="2"/>
        <v>1341923</v>
      </c>
      <c r="I12" s="435">
        <v>259887</v>
      </c>
      <c r="J12" s="436">
        <f t="shared" si="3"/>
        <v>1082036</v>
      </c>
      <c r="K12" s="199" t="s">
        <v>490</v>
      </c>
      <c r="L12" s="194">
        <v>10</v>
      </c>
    </row>
    <row r="13" spans="1:12" ht="18" customHeight="1" thickTop="1" thickBot="1">
      <c r="A13" s="605" t="s">
        <v>493</v>
      </c>
      <c r="B13" s="437">
        <v>1092169</v>
      </c>
      <c r="C13" s="437">
        <v>10951</v>
      </c>
      <c r="D13" s="434">
        <f t="shared" si="0"/>
        <v>1103120</v>
      </c>
      <c r="E13" s="437">
        <v>442547</v>
      </c>
      <c r="F13" s="437">
        <v>114654</v>
      </c>
      <c r="G13" s="434">
        <f t="shared" si="1"/>
        <v>557201</v>
      </c>
      <c r="H13" s="434">
        <f t="shared" si="2"/>
        <v>545919</v>
      </c>
      <c r="I13" s="437">
        <v>67477</v>
      </c>
      <c r="J13" s="434">
        <f t="shared" si="3"/>
        <v>478442</v>
      </c>
      <c r="K13" s="196" t="s">
        <v>492</v>
      </c>
      <c r="L13" s="192">
        <v>11</v>
      </c>
    </row>
    <row r="14" spans="1:12" ht="18" customHeight="1" thickTop="1" thickBot="1">
      <c r="A14" s="602" t="s">
        <v>495</v>
      </c>
      <c r="B14" s="435">
        <v>91329</v>
      </c>
      <c r="C14" s="435">
        <v>8640</v>
      </c>
      <c r="D14" s="436">
        <f t="shared" si="0"/>
        <v>99969</v>
      </c>
      <c r="E14" s="435">
        <v>34616</v>
      </c>
      <c r="F14" s="435">
        <v>9366</v>
      </c>
      <c r="G14" s="436">
        <f t="shared" si="1"/>
        <v>43982</v>
      </c>
      <c r="H14" s="436">
        <f t="shared" si="2"/>
        <v>55987</v>
      </c>
      <c r="I14" s="435">
        <v>5959</v>
      </c>
      <c r="J14" s="436">
        <f t="shared" si="3"/>
        <v>50028</v>
      </c>
      <c r="K14" s="199" t="s">
        <v>494</v>
      </c>
      <c r="L14" s="194">
        <v>13</v>
      </c>
    </row>
    <row r="15" spans="1:12" ht="18" customHeight="1" thickTop="1" thickBot="1">
      <c r="A15" s="605" t="s">
        <v>497</v>
      </c>
      <c r="B15" s="437">
        <v>1769713</v>
      </c>
      <c r="C15" s="437">
        <v>52473</v>
      </c>
      <c r="D15" s="434">
        <f t="shared" si="0"/>
        <v>1822186</v>
      </c>
      <c r="E15" s="437">
        <v>407062</v>
      </c>
      <c r="F15" s="437">
        <v>395463</v>
      </c>
      <c r="G15" s="434">
        <f t="shared" si="1"/>
        <v>802525</v>
      </c>
      <c r="H15" s="434">
        <f t="shared" si="2"/>
        <v>1019661</v>
      </c>
      <c r="I15" s="437">
        <v>18206</v>
      </c>
      <c r="J15" s="434">
        <f t="shared" si="3"/>
        <v>1001455</v>
      </c>
      <c r="K15" s="196" t="s">
        <v>496</v>
      </c>
      <c r="L15" s="192">
        <v>14</v>
      </c>
    </row>
    <row r="16" spans="1:12" ht="24" thickTop="1" thickBot="1">
      <c r="A16" s="602" t="s">
        <v>499</v>
      </c>
      <c r="B16" s="435">
        <v>9964</v>
      </c>
      <c r="C16" s="435">
        <v>0</v>
      </c>
      <c r="D16" s="436">
        <f t="shared" si="0"/>
        <v>9964</v>
      </c>
      <c r="E16" s="435">
        <v>3623</v>
      </c>
      <c r="F16" s="435">
        <v>1037</v>
      </c>
      <c r="G16" s="436">
        <f t="shared" si="1"/>
        <v>4660</v>
      </c>
      <c r="H16" s="436">
        <f t="shared" si="2"/>
        <v>5304</v>
      </c>
      <c r="I16" s="435">
        <v>79</v>
      </c>
      <c r="J16" s="436">
        <f t="shared" si="3"/>
        <v>5225</v>
      </c>
      <c r="K16" s="199" t="s">
        <v>498</v>
      </c>
      <c r="L16" s="194">
        <v>15</v>
      </c>
    </row>
    <row r="17" spans="1:12" ht="57.75" thickTop="1" thickBot="1">
      <c r="A17" s="605" t="s">
        <v>502</v>
      </c>
      <c r="B17" s="437">
        <v>691392</v>
      </c>
      <c r="C17" s="437">
        <v>471</v>
      </c>
      <c r="D17" s="434">
        <f t="shared" si="0"/>
        <v>691863</v>
      </c>
      <c r="E17" s="437">
        <v>292783</v>
      </c>
      <c r="F17" s="437">
        <v>54797</v>
      </c>
      <c r="G17" s="434">
        <f t="shared" si="1"/>
        <v>347580</v>
      </c>
      <c r="H17" s="434">
        <f t="shared" si="2"/>
        <v>344283</v>
      </c>
      <c r="I17" s="437">
        <v>21959</v>
      </c>
      <c r="J17" s="434">
        <f t="shared" si="3"/>
        <v>322324</v>
      </c>
      <c r="K17" s="196" t="s">
        <v>501</v>
      </c>
      <c r="L17" s="192" t="s">
        <v>500</v>
      </c>
    </row>
    <row r="18" spans="1:12" ht="24" thickTop="1" thickBot="1">
      <c r="A18" s="602" t="s">
        <v>504</v>
      </c>
      <c r="B18" s="435">
        <v>427033</v>
      </c>
      <c r="C18" s="435">
        <v>2261</v>
      </c>
      <c r="D18" s="436">
        <f t="shared" si="0"/>
        <v>429294</v>
      </c>
      <c r="E18" s="435">
        <v>224188</v>
      </c>
      <c r="F18" s="435">
        <v>9486</v>
      </c>
      <c r="G18" s="436">
        <f t="shared" si="1"/>
        <v>233674</v>
      </c>
      <c r="H18" s="436">
        <f t="shared" si="2"/>
        <v>195620</v>
      </c>
      <c r="I18" s="435">
        <v>27896</v>
      </c>
      <c r="J18" s="436">
        <f t="shared" si="3"/>
        <v>167724</v>
      </c>
      <c r="K18" s="199" t="s">
        <v>503</v>
      </c>
      <c r="L18" s="194">
        <v>17</v>
      </c>
    </row>
    <row r="19" spans="1:12" ht="24" thickTop="1" thickBot="1">
      <c r="A19" s="605" t="s">
        <v>506</v>
      </c>
      <c r="B19" s="437">
        <v>722268</v>
      </c>
      <c r="C19" s="437">
        <v>174817</v>
      </c>
      <c r="D19" s="434">
        <f t="shared" si="0"/>
        <v>897085</v>
      </c>
      <c r="E19" s="437">
        <v>280748</v>
      </c>
      <c r="F19" s="437">
        <v>81633</v>
      </c>
      <c r="G19" s="434">
        <f t="shared" si="1"/>
        <v>362381</v>
      </c>
      <c r="H19" s="434">
        <f t="shared" si="2"/>
        <v>534704</v>
      </c>
      <c r="I19" s="437">
        <v>69491</v>
      </c>
      <c r="J19" s="434">
        <f t="shared" si="3"/>
        <v>465213</v>
      </c>
      <c r="K19" s="196" t="s">
        <v>505</v>
      </c>
      <c r="L19" s="192">
        <v>18</v>
      </c>
    </row>
    <row r="20" spans="1:12" ht="24" thickTop="1" thickBot="1">
      <c r="A20" s="602" t="s">
        <v>508</v>
      </c>
      <c r="B20" s="435">
        <v>63812257</v>
      </c>
      <c r="C20" s="435">
        <v>1305199</v>
      </c>
      <c r="D20" s="436">
        <f t="shared" si="0"/>
        <v>65117456</v>
      </c>
      <c r="E20" s="435">
        <v>49240438</v>
      </c>
      <c r="F20" s="435">
        <v>251069</v>
      </c>
      <c r="G20" s="436">
        <f t="shared" si="1"/>
        <v>49491507</v>
      </c>
      <c r="H20" s="436">
        <f t="shared" si="2"/>
        <v>15625949</v>
      </c>
      <c r="I20" s="435">
        <v>64618</v>
      </c>
      <c r="J20" s="436">
        <f t="shared" si="3"/>
        <v>15561331</v>
      </c>
      <c r="K20" s="199" t="s">
        <v>507</v>
      </c>
      <c r="L20" s="194">
        <v>19</v>
      </c>
    </row>
    <row r="21" spans="1:12" ht="24" thickTop="1" thickBot="1">
      <c r="A21" s="605" t="s">
        <v>510</v>
      </c>
      <c r="B21" s="437">
        <v>65304654</v>
      </c>
      <c r="C21" s="437">
        <v>266315</v>
      </c>
      <c r="D21" s="434">
        <f t="shared" si="0"/>
        <v>65570969</v>
      </c>
      <c r="E21" s="437">
        <v>20647369</v>
      </c>
      <c r="F21" s="437">
        <v>1320488</v>
      </c>
      <c r="G21" s="434">
        <f t="shared" si="1"/>
        <v>21967857</v>
      </c>
      <c r="H21" s="434">
        <f t="shared" si="2"/>
        <v>43603112</v>
      </c>
      <c r="I21" s="437">
        <v>2729102</v>
      </c>
      <c r="J21" s="434">
        <f t="shared" si="3"/>
        <v>40874010</v>
      </c>
      <c r="K21" s="196" t="s">
        <v>509</v>
      </c>
      <c r="L21" s="192">
        <v>20</v>
      </c>
    </row>
    <row r="22" spans="1:12" ht="35.25" thickTop="1" thickBot="1">
      <c r="A22" s="602" t="s">
        <v>512</v>
      </c>
      <c r="B22" s="435">
        <v>79390</v>
      </c>
      <c r="C22" s="435">
        <v>4820</v>
      </c>
      <c r="D22" s="436">
        <f t="shared" si="0"/>
        <v>84210</v>
      </c>
      <c r="E22" s="435">
        <v>41798</v>
      </c>
      <c r="F22" s="435">
        <v>1980</v>
      </c>
      <c r="G22" s="436">
        <f t="shared" si="1"/>
        <v>43778</v>
      </c>
      <c r="H22" s="436">
        <f t="shared" si="2"/>
        <v>40432</v>
      </c>
      <c r="I22" s="435">
        <v>11486</v>
      </c>
      <c r="J22" s="436">
        <f t="shared" si="3"/>
        <v>28946</v>
      </c>
      <c r="K22" s="199" t="s">
        <v>511</v>
      </c>
      <c r="L22" s="194">
        <v>21</v>
      </c>
    </row>
    <row r="23" spans="1:12" ht="21.6" customHeight="1" thickTop="1" thickBot="1">
      <c r="A23" s="605" t="s">
        <v>514</v>
      </c>
      <c r="B23" s="437">
        <v>2537153</v>
      </c>
      <c r="C23" s="437">
        <v>116781</v>
      </c>
      <c r="D23" s="434">
        <f t="shared" si="0"/>
        <v>2653934</v>
      </c>
      <c r="E23" s="437">
        <v>1674019</v>
      </c>
      <c r="F23" s="437">
        <v>89433</v>
      </c>
      <c r="G23" s="434">
        <f t="shared" si="1"/>
        <v>1763452</v>
      </c>
      <c r="H23" s="434">
        <f t="shared" si="2"/>
        <v>890482</v>
      </c>
      <c r="I23" s="437">
        <v>142602</v>
      </c>
      <c r="J23" s="434">
        <f t="shared" si="3"/>
        <v>747880</v>
      </c>
      <c r="K23" s="196" t="s">
        <v>513</v>
      </c>
      <c r="L23" s="192">
        <v>22</v>
      </c>
    </row>
    <row r="24" spans="1:12" ht="24" thickTop="1" thickBot="1">
      <c r="A24" s="602" t="s">
        <v>516</v>
      </c>
      <c r="B24" s="435">
        <v>9091611</v>
      </c>
      <c r="C24" s="435">
        <v>314957</v>
      </c>
      <c r="D24" s="436">
        <f t="shared" si="0"/>
        <v>9406568</v>
      </c>
      <c r="E24" s="435">
        <v>5255569</v>
      </c>
      <c r="F24" s="435">
        <v>521127</v>
      </c>
      <c r="G24" s="436">
        <f t="shared" si="1"/>
        <v>5776696</v>
      </c>
      <c r="H24" s="436">
        <f t="shared" si="2"/>
        <v>3629872</v>
      </c>
      <c r="I24" s="435">
        <v>490312</v>
      </c>
      <c r="J24" s="436">
        <f t="shared" si="3"/>
        <v>3139560</v>
      </c>
      <c r="K24" s="199" t="s">
        <v>515</v>
      </c>
      <c r="L24" s="194">
        <v>23</v>
      </c>
    </row>
    <row r="25" spans="1:12" ht="18" customHeight="1" thickTop="1" thickBot="1">
      <c r="A25" s="605" t="s">
        <v>518</v>
      </c>
      <c r="B25" s="437">
        <v>17254308</v>
      </c>
      <c r="C25" s="437">
        <v>137212</v>
      </c>
      <c r="D25" s="434">
        <f t="shared" si="0"/>
        <v>17391520</v>
      </c>
      <c r="E25" s="437">
        <v>12194600</v>
      </c>
      <c r="F25" s="437">
        <v>1128634</v>
      </c>
      <c r="G25" s="434">
        <f t="shared" si="1"/>
        <v>13323234</v>
      </c>
      <c r="H25" s="434">
        <f t="shared" si="2"/>
        <v>4068286</v>
      </c>
      <c r="I25" s="437">
        <v>1012217</v>
      </c>
      <c r="J25" s="434">
        <f t="shared" si="3"/>
        <v>3056069</v>
      </c>
      <c r="K25" s="196" t="s">
        <v>517</v>
      </c>
      <c r="L25" s="192">
        <v>24</v>
      </c>
    </row>
    <row r="26" spans="1:12" ht="35.25" thickTop="1" thickBot="1">
      <c r="A26" s="602" t="s">
        <v>520</v>
      </c>
      <c r="B26" s="435">
        <v>5712901</v>
      </c>
      <c r="C26" s="435">
        <v>180437</v>
      </c>
      <c r="D26" s="436">
        <f t="shared" si="0"/>
        <v>5893338</v>
      </c>
      <c r="E26" s="435">
        <v>3153855</v>
      </c>
      <c r="F26" s="435">
        <v>363531</v>
      </c>
      <c r="G26" s="436">
        <f t="shared" si="1"/>
        <v>3517386</v>
      </c>
      <c r="H26" s="436">
        <f t="shared" si="2"/>
        <v>2375952</v>
      </c>
      <c r="I26" s="435">
        <v>185725</v>
      </c>
      <c r="J26" s="436">
        <f t="shared" si="3"/>
        <v>2190227</v>
      </c>
      <c r="K26" s="199" t="s">
        <v>519</v>
      </c>
      <c r="L26" s="194">
        <v>25</v>
      </c>
    </row>
    <row r="27" spans="1:12" ht="18" customHeight="1" thickTop="1" thickBot="1">
      <c r="A27" s="605" t="s">
        <v>522</v>
      </c>
      <c r="B27" s="437">
        <v>4808467</v>
      </c>
      <c r="C27" s="437">
        <v>2474</v>
      </c>
      <c r="D27" s="434">
        <f t="shared" si="0"/>
        <v>4810941</v>
      </c>
      <c r="E27" s="437">
        <v>2214582</v>
      </c>
      <c r="F27" s="437">
        <v>36874</v>
      </c>
      <c r="G27" s="434">
        <f t="shared" si="1"/>
        <v>2251456</v>
      </c>
      <c r="H27" s="434">
        <f t="shared" si="2"/>
        <v>2559485</v>
      </c>
      <c r="I27" s="437">
        <v>38359</v>
      </c>
      <c r="J27" s="434">
        <f t="shared" si="3"/>
        <v>2521126</v>
      </c>
      <c r="K27" s="196" t="s">
        <v>521</v>
      </c>
      <c r="L27" s="192">
        <v>27</v>
      </c>
    </row>
    <row r="28" spans="1:12" ht="26.25" thickTop="1">
      <c r="A28" s="608" t="s">
        <v>524</v>
      </c>
      <c r="B28" s="619">
        <v>302296</v>
      </c>
      <c r="C28" s="619">
        <v>0</v>
      </c>
      <c r="D28" s="439">
        <f t="shared" si="0"/>
        <v>302296</v>
      </c>
      <c r="E28" s="619">
        <v>179593</v>
      </c>
      <c r="F28" s="619">
        <v>11643</v>
      </c>
      <c r="G28" s="439">
        <f t="shared" si="1"/>
        <v>191236</v>
      </c>
      <c r="H28" s="439">
        <f t="shared" si="2"/>
        <v>111060</v>
      </c>
      <c r="I28" s="619">
        <v>7155</v>
      </c>
      <c r="J28" s="439">
        <f t="shared" si="3"/>
        <v>103905</v>
      </c>
      <c r="K28" s="200" t="s">
        <v>523</v>
      </c>
      <c r="L28" s="611">
        <v>28</v>
      </c>
    </row>
    <row r="29" spans="1:12" ht="26.25" thickBot="1">
      <c r="A29" s="605" t="s">
        <v>526</v>
      </c>
      <c r="B29" s="437">
        <v>48571</v>
      </c>
      <c r="C29" s="437">
        <v>0</v>
      </c>
      <c r="D29" s="440">
        <f t="shared" si="0"/>
        <v>48571</v>
      </c>
      <c r="E29" s="437">
        <v>14684</v>
      </c>
      <c r="F29" s="437">
        <v>1515</v>
      </c>
      <c r="G29" s="440">
        <f t="shared" si="1"/>
        <v>16199</v>
      </c>
      <c r="H29" s="440">
        <f t="shared" si="2"/>
        <v>32372</v>
      </c>
      <c r="I29" s="437">
        <v>637</v>
      </c>
      <c r="J29" s="440">
        <f t="shared" si="3"/>
        <v>31735</v>
      </c>
      <c r="K29" s="196" t="s">
        <v>525</v>
      </c>
      <c r="L29" s="192">
        <v>29</v>
      </c>
    </row>
    <row r="30" spans="1:12" ht="24" thickTop="1" thickBot="1">
      <c r="A30" s="602" t="s">
        <v>528</v>
      </c>
      <c r="B30" s="435">
        <v>9051</v>
      </c>
      <c r="C30" s="435">
        <v>0</v>
      </c>
      <c r="D30" s="436">
        <f t="shared" si="0"/>
        <v>9051</v>
      </c>
      <c r="E30" s="435">
        <v>5521</v>
      </c>
      <c r="F30" s="435">
        <v>227</v>
      </c>
      <c r="G30" s="436">
        <f t="shared" si="1"/>
        <v>5748</v>
      </c>
      <c r="H30" s="436">
        <f t="shared" si="2"/>
        <v>3303</v>
      </c>
      <c r="I30" s="435">
        <v>238</v>
      </c>
      <c r="J30" s="436">
        <f t="shared" si="3"/>
        <v>3065</v>
      </c>
      <c r="K30" s="199" t="s">
        <v>527</v>
      </c>
      <c r="L30" s="194">
        <v>30</v>
      </c>
    </row>
    <row r="31" spans="1:12" ht="18" customHeight="1" thickTop="1" thickBot="1">
      <c r="A31" s="605" t="s">
        <v>530</v>
      </c>
      <c r="B31" s="437">
        <v>890890</v>
      </c>
      <c r="C31" s="437">
        <v>190927</v>
      </c>
      <c r="D31" s="434">
        <f t="shared" si="0"/>
        <v>1081817</v>
      </c>
      <c r="E31" s="437">
        <v>312511</v>
      </c>
      <c r="F31" s="437">
        <v>213428</v>
      </c>
      <c r="G31" s="434">
        <f t="shared" si="1"/>
        <v>525939</v>
      </c>
      <c r="H31" s="434">
        <f t="shared" si="2"/>
        <v>555878</v>
      </c>
      <c r="I31" s="437">
        <v>34519</v>
      </c>
      <c r="J31" s="434">
        <f t="shared" si="3"/>
        <v>521359</v>
      </c>
      <c r="K31" s="196" t="s">
        <v>529</v>
      </c>
      <c r="L31" s="192">
        <v>31</v>
      </c>
    </row>
    <row r="32" spans="1:12" ht="18" customHeight="1" thickTop="1" thickBot="1">
      <c r="A32" s="602" t="s">
        <v>532</v>
      </c>
      <c r="B32" s="435">
        <v>66203</v>
      </c>
      <c r="C32" s="435">
        <v>2510</v>
      </c>
      <c r="D32" s="436">
        <f t="shared" si="0"/>
        <v>68713</v>
      </c>
      <c r="E32" s="435">
        <v>21459</v>
      </c>
      <c r="F32" s="435">
        <v>1798</v>
      </c>
      <c r="G32" s="436">
        <f t="shared" si="1"/>
        <v>23257</v>
      </c>
      <c r="H32" s="436">
        <f t="shared" si="2"/>
        <v>45456</v>
      </c>
      <c r="I32" s="435">
        <v>4695</v>
      </c>
      <c r="J32" s="436">
        <f t="shared" si="3"/>
        <v>40761</v>
      </c>
      <c r="K32" s="199" t="s">
        <v>531</v>
      </c>
      <c r="L32" s="194">
        <v>32</v>
      </c>
    </row>
    <row r="33" spans="1:12" ht="21.6" customHeight="1" thickTop="1" thickBot="1">
      <c r="A33" s="605" t="s">
        <v>534</v>
      </c>
      <c r="B33" s="437">
        <v>2703870</v>
      </c>
      <c r="C33" s="437">
        <v>110079</v>
      </c>
      <c r="D33" s="434">
        <f t="shared" si="0"/>
        <v>2813949</v>
      </c>
      <c r="E33" s="437">
        <v>399640</v>
      </c>
      <c r="F33" s="437">
        <v>317181</v>
      </c>
      <c r="G33" s="434">
        <f t="shared" si="1"/>
        <v>716821</v>
      </c>
      <c r="H33" s="434">
        <f t="shared" si="2"/>
        <v>2097128</v>
      </c>
      <c r="I33" s="437">
        <v>298677</v>
      </c>
      <c r="J33" s="434">
        <f t="shared" si="3"/>
        <v>1798451</v>
      </c>
      <c r="K33" s="196" t="s">
        <v>533</v>
      </c>
      <c r="L33" s="192">
        <v>33</v>
      </c>
    </row>
    <row r="34" spans="1:12" ht="34.15" customHeight="1" thickTop="1" thickBot="1">
      <c r="A34" s="618" t="s">
        <v>536</v>
      </c>
      <c r="B34" s="441">
        <v>9930812</v>
      </c>
      <c r="C34" s="441">
        <v>20187492</v>
      </c>
      <c r="D34" s="436">
        <f t="shared" si="0"/>
        <v>30118304</v>
      </c>
      <c r="E34" s="441">
        <v>16618402</v>
      </c>
      <c r="F34" s="441">
        <v>705058</v>
      </c>
      <c r="G34" s="436">
        <f t="shared" si="1"/>
        <v>17323460</v>
      </c>
      <c r="H34" s="436">
        <f t="shared" si="2"/>
        <v>12794844</v>
      </c>
      <c r="I34" s="441">
        <v>524059</v>
      </c>
      <c r="J34" s="436">
        <f t="shared" si="3"/>
        <v>12270785</v>
      </c>
      <c r="K34" s="197" t="s">
        <v>535</v>
      </c>
      <c r="L34" s="198" t="s">
        <v>54</v>
      </c>
    </row>
    <row r="35" spans="1:12" ht="27" customHeight="1" thickTop="1" thickBot="1">
      <c r="A35" s="616" t="s">
        <v>537</v>
      </c>
      <c r="B35" s="437">
        <v>9930812</v>
      </c>
      <c r="C35" s="437">
        <v>20187492</v>
      </c>
      <c r="D35" s="434">
        <f t="shared" si="0"/>
        <v>30118304</v>
      </c>
      <c r="E35" s="437">
        <v>16618402</v>
      </c>
      <c r="F35" s="437">
        <v>705058</v>
      </c>
      <c r="G35" s="434">
        <f t="shared" si="1"/>
        <v>17323460</v>
      </c>
      <c r="H35" s="434">
        <f t="shared" si="2"/>
        <v>12794844</v>
      </c>
      <c r="I35" s="437">
        <v>524059</v>
      </c>
      <c r="J35" s="434">
        <f t="shared" si="3"/>
        <v>12270785</v>
      </c>
      <c r="K35" s="193" t="s">
        <v>535</v>
      </c>
      <c r="L35" s="192">
        <v>35</v>
      </c>
    </row>
    <row r="36" spans="1:12" ht="42.6" customHeight="1" thickTop="1" thickBot="1">
      <c r="A36" s="618" t="s">
        <v>539</v>
      </c>
      <c r="B36" s="441">
        <f>+SUM(B37:B39)</f>
        <v>830683</v>
      </c>
      <c r="C36" s="441">
        <f>+SUM(C37:C39)</f>
        <v>12149</v>
      </c>
      <c r="D36" s="436">
        <f t="shared" si="0"/>
        <v>842832</v>
      </c>
      <c r="E36" s="441">
        <f>+SUM(E37:E39)</f>
        <v>131138</v>
      </c>
      <c r="F36" s="441">
        <f>+SUM(F37:F39)</f>
        <v>176701</v>
      </c>
      <c r="G36" s="436">
        <f t="shared" si="1"/>
        <v>307839</v>
      </c>
      <c r="H36" s="436">
        <f t="shared" si="2"/>
        <v>534993</v>
      </c>
      <c r="I36" s="441">
        <f>+SUM(I37:I39)</f>
        <v>43607</v>
      </c>
      <c r="J36" s="436">
        <f t="shared" si="3"/>
        <v>491386</v>
      </c>
      <c r="K36" s="197" t="s">
        <v>538</v>
      </c>
      <c r="L36" s="198" t="s">
        <v>55</v>
      </c>
    </row>
    <row r="37" spans="1:12" ht="18" customHeight="1" thickTop="1" thickBot="1">
      <c r="A37" s="616" t="s">
        <v>541</v>
      </c>
      <c r="B37" s="437">
        <v>101984</v>
      </c>
      <c r="C37" s="437">
        <v>2413</v>
      </c>
      <c r="D37" s="434">
        <f t="shared" si="0"/>
        <v>104397</v>
      </c>
      <c r="E37" s="437">
        <v>12746</v>
      </c>
      <c r="F37" s="437">
        <v>34630</v>
      </c>
      <c r="G37" s="434">
        <f t="shared" si="1"/>
        <v>47376</v>
      </c>
      <c r="H37" s="434">
        <f t="shared" si="2"/>
        <v>57021</v>
      </c>
      <c r="I37" s="437">
        <v>9290</v>
      </c>
      <c r="J37" s="434">
        <f t="shared" si="3"/>
        <v>47731</v>
      </c>
      <c r="K37" s="193" t="s">
        <v>540</v>
      </c>
      <c r="L37" s="192">
        <v>37</v>
      </c>
    </row>
    <row r="38" spans="1:12" ht="27" customHeight="1" thickTop="1" thickBot="1">
      <c r="A38" s="617" t="s">
        <v>543</v>
      </c>
      <c r="B38" s="435">
        <v>687137</v>
      </c>
      <c r="C38" s="435">
        <v>8499</v>
      </c>
      <c r="D38" s="436">
        <f t="shared" si="0"/>
        <v>695636</v>
      </c>
      <c r="E38" s="435">
        <v>111374</v>
      </c>
      <c r="F38" s="435">
        <v>138700</v>
      </c>
      <c r="G38" s="436">
        <f t="shared" si="1"/>
        <v>250074</v>
      </c>
      <c r="H38" s="436">
        <f t="shared" si="2"/>
        <v>445562</v>
      </c>
      <c r="I38" s="435">
        <v>30254</v>
      </c>
      <c r="J38" s="436">
        <f t="shared" si="3"/>
        <v>415308</v>
      </c>
      <c r="K38" s="195" t="s">
        <v>542</v>
      </c>
      <c r="L38" s="194">
        <v>38</v>
      </c>
    </row>
    <row r="39" spans="1:12" ht="27" customHeight="1" thickTop="1">
      <c r="A39" s="616" t="s">
        <v>545</v>
      </c>
      <c r="B39" s="437">
        <v>41562</v>
      </c>
      <c r="C39" s="437">
        <v>1237</v>
      </c>
      <c r="D39" s="442">
        <f t="shared" si="0"/>
        <v>42799</v>
      </c>
      <c r="E39" s="437">
        <v>7018</v>
      </c>
      <c r="F39" s="437">
        <v>3371</v>
      </c>
      <c r="G39" s="442">
        <f t="shared" si="1"/>
        <v>10389</v>
      </c>
      <c r="H39" s="442">
        <f t="shared" si="2"/>
        <v>32410</v>
      </c>
      <c r="I39" s="437">
        <v>4063</v>
      </c>
      <c r="J39" s="442">
        <f t="shared" si="3"/>
        <v>28347</v>
      </c>
      <c r="K39" s="193" t="s">
        <v>544</v>
      </c>
      <c r="L39" s="192">
        <v>39</v>
      </c>
    </row>
    <row r="40" spans="1:12" ht="40.9" customHeight="1">
      <c r="A40" s="614" t="s">
        <v>17</v>
      </c>
      <c r="B40" s="443">
        <f>+B7+B11+B34+B36</f>
        <v>556620496</v>
      </c>
      <c r="C40" s="444">
        <f>+C7+C11+C34+C36</f>
        <v>81216827</v>
      </c>
      <c r="D40" s="444">
        <f t="shared" si="0"/>
        <v>637837323</v>
      </c>
      <c r="E40" s="444">
        <f>+E7+E11+E34+E36</f>
        <v>132583592</v>
      </c>
      <c r="F40" s="444">
        <f>+F7+F11+F34+F36</f>
        <v>27395179</v>
      </c>
      <c r="G40" s="444">
        <f t="shared" si="1"/>
        <v>159978771</v>
      </c>
      <c r="H40" s="444">
        <f t="shared" si="2"/>
        <v>477858552</v>
      </c>
      <c r="I40" s="444">
        <f>+I7+I11+I34+I36</f>
        <v>27648594</v>
      </c>
      <c r="J40" s="444">
        <f t="shared" si="3"/>
        <v>450209958</v>
      </c>
      <c r="K40" s="784" t="s">
        <v>21</v>
      </c>
      <c r="L40" s="785"/>
    </row>
  </sheetData>
  <mergeCells count="13">
    <mergeCell ref="J5:J6"/>
    <mergeCell ref="K5:K6"/>
    <mergeCell ref="L5:L6"/>
    <mergeCell ref="K40:L40"/>
    <mergeCell ref="A1:L1"/>
    <mergeCell ref="A2:L2"/>
    <mergeCell ref="A3:L3"/>
    <mergeCell ref="K4:L4"/>
    <mergeCell ref="A5:A6"/>
    <mergeCell ref="B5:D5"/>
    <mergeCell ref="E5:G5"/>
    <mergeCell ref="H5:H6"/>
    <mergeCell ref="I5:I6"/>
  </mergeCells>
  <printOptions horizontalCentered="1" verticalCentered="1"/>
  <pageMargins left="0.39370078740157483" right="0.39370078740157483" top="0.39370078740157483" bottom="0.39370078740157483" header="0.39370078740157483" footer="0.39370078740157483"/>
  <pageSetup paperSize="9" scale="75" orientation="landscape" r:id="rId1"/>
  <rowBreaks count="1" manualBreakCount="1">
    <brk id="28"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D0381-0041-4FF8-A038-5E6CDD5D027D}">
  <sheetPr>
    <tabColor theme="6"/>
  </sheetPr>
  <dimension ref="A1:O24"/>
  <sheetViews>
    <sheetView rightToLeft="1" view="pageBreakPreview" zoomScale="96" zoomScaleNormal="100" zoomScaleSheetLayoutView="96" workbookViewId="0">
      <selection activeCell="E5" sqref="E5:G6"/>
    </sheetView>
  </sheetViews>
  <sheetFormatPr defaultRowHeight="15"/>
  <cols>
    <col min="13" max="13" width="28.44140625" customWidth="1"/>
    <col min="14" max="14" width="44.109375" customWidth="1"/>
    <col min="15" max="15" width="10.88671875" bestFit="1" customWidth="1"/>
  </cols>
  <sheetData>
    <row r="1" spans="1:15" ht="36" customHeight="1">
      <c r="A1" s="812" t="s">
        <v>414</v>
      </c>
      <c r="B1" s="812"/>
      <c r="C1" s="812"/>
      <c r="D1" s="812"/>
      <c r="E1" s="812"/>
      <c r="F1" s="812"/>
      <c r="G1" s="812"/>
      <c r="H1" s="812"/>
      <c r="I1" s="812"/>
      <c r="J1" s="812"/>
      <c r="K1" s="812"/>
      <c r="L1" s="279"/>
    </row>
    <row r="2" spans="1:15" ht="36" customHeight="1">
      <c r="A2" s="813" t="s">
        <v>415</v>
      </c>
      <c r="B2" s="813"/>
      <c r="C2" s="813"/>
      <c r="D2" s="813"/>
      <c r="E2" s="813"/>
      <c r="F2" s="813"/>
      <c r="G2" s="813"/>
      <c r="H2" s="813"/>
      <c r="I2" s="813"/>
      <c r="J2" s="813"/>
      <c r="K2" s="813"/>
      <c r="L2" s="165"/>
    </row>
    <row r="3" spans="1:15" ht="36" customHeight="1">
      <c r="A3" s="813" t="s">
        <v>969</v>
      </c>
      <c r="B3" s="813"/>
      <c r="C3" s="813"/>
      <c r="D3" s="813"/>
      <c r="E3" s="813"/>
      <c r="F3" s="813"/>
      <c r="G3" s="813"/>
      <c r="H3" s="813"/>
      <c r="I3" s="813"/>
      <c r="J3" s="813"/>
      <c r="K3" s="813"/>
      <c r="L3" s="165"/>
    </row>
    <row r="4" spans="1:15" ht="30">
      <c r="N4" s="280" t="s">
        <v>692</v>
      </c>
      <c r="O4" s="589">
        <v>384846547</v>
      </c>
    </row>
    <row r="5" spans="1:15" ht="30">
      <c r="N5" s="280" t="s">
        <v>693</v>
      </c>
      <c r="O5" s="589">
        <v>79682168</v>
      </c>
    </row>
    <row r="6" spans="1:15" ht="30">
      <c r="N6" s="280" t="s">
        <v>694</v>
      </c>
      <c r="O6" s="589">
        <v>12794844</v>
      </c>
    </row>
    <row r="7" spans="1:15" ht="45">
      <c r="N7" s="280" t="s">
        <v>696</v>
      </c>
      <c r="O7" s="589">
        <v>534993</v>
      </c>
    </row>
    <row r="23" spans="1:12">
      <c r="A23" s="819" t="s">
        <v>695</v>
      </c>
      <c r="B23" s="819"/>
      <c r="C23" s="819"/>
      <c r="D23" s="819"/>
      <c r="E23" s="819"/>
      <c r="F23" s="819"/>
      <c r="G23" s="819"/>
      <c r="H23" s="819"/>
      <c r="I23" s="819"/>
      <c r="J23" s="819"/>
      <c r="K23" s="819"/>
      <c r="L23" s="281"/>
    </row>
    <row r="24" spans="1:12" ht="15.75">
      <c r="E24" s="329"/>
    </row>
  </sheetData>
  <mergeCells count="4">
    <mergeCell ref="A1:K1"/>
    <mergeCell ref="A2:K2"/>
    <mergeCell ref="A3:K3"/>
    <mergeCell ref="A23:K23"/>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6B979-71E0-41E7-9E57-F4A014BC93F4}">
  <sheetPr>
    <tabColor theme="6"/>
  </sheetPr>
  <dimension ref="A1:J42"/>
  <sheetViews>
    <sheetView rightToLeft="1" view="pageBreakPreview" zoomScaleNormal="100" zoomScaleSheetLayoutView="100" workbookViewId="0">
      <selection activeCell="E7" sqref="E7:E8"/>
    </sheetView>
  </sheetViews>
  <sheetFormatPr defaultColWidth="8.77734375" defaultRowHeight="15"/>
  <cols>
    <col min="1" max="1" width="32.6640625" style="389" customWidth="1"/>
    <col min="2" max="7" width="8.77734375" style="389" customWidth="1"/>
    <col min="8" max="8" width="10" style="389" customWidth="1"/>
    <col min="9" max="9" width="32.6640625" style="389" customWidth="1"/>
    <col min="10" max="10" width="5.77734375" style="389" customWidth="1"/>
    <col min="11" max="12" width="8.77734375" style="389"/>
    <col min="13" max="13" width="28.44140625" style="389" customWidth="1"/>
    <col min="14" max="16384" width="8.77734375" style="389"/>
  </cols>
  <sheetData>
    <row r="1" spans="1:10" s="112" customFormat="1" ht="39.75" customHeight="1">
      <c r="A1" s="832" t="s">
        <v>468</v>
      </c>
      <c r="B1" s="833"/>
      <c r="C1" s="833"/>
      <c r="D1" s="833"/>
      <c r="E1" s="833"/>
      <c r="F1" s="833"/>
      <c r="G1" s="833"/>
      <c r="H1" s="833"/>
      <c r="I1" s="833"/>
      <c r="J1" s="833"/>
    </row>
    <row r="2" spans="1:10" s="112" customFormat="1" ht="35.25" customHeight="1">
      <c r="A2" s="834" t="s">
        <v>469</v>
      </c>
      <c r="B2" s="834"/>
      <c r="C2" s="834"/>
      <c r="D2" s="834"/>
      <c r="E2" s="834"/>
      <c r="F2" s="834"/>
      <c r="G2" s="834"/>
      <c r="H2" s="834"/>
      <c r="I2" s="834"/>
      <c r="J2" s="834"/>
    </row>
    <row r="3" spans="1:10" s="112" customFormat="1" ht="15.75">
      <c r="A3" s="834" t="s">
        <v>969</v>
      </c>
      <c r="B3" s="834"/>
      <c r="C3" s="834"/>
      <c r="D3" s="834"/>
      <c r="E3" s="834"/>
      <c r="F3" s="834"/>
      <c r="G3" s="834"/>
      <c r="H3" s="834"/>
      <c r="I3" s="834"/>
      <c r="J3" s="834"/>
    </row>
    <row r="4" spans="1:10" s="73" customFormat="1" ht="15.75" customHeight="1">
      <c r="A4" s="101" t="s">
        <v>470</v>
      </c>
      <c r="C4" s="166"/>
      <c r="D4" s="166"/>
      <c r="E4" s="166"/>
      <c r="F4" s="166"/>
      <c r="G4" s="166"/>
      <c r="H4" s="166"/>
      <c r="I4" s="164"/>
      <c r="J4" s="164" t="s">
        <v>471</v>
      </c>
    </row>
    <row r="5" spans="1:10" s="386" customFormat="1" ht="29.25" customHeight="1">
      <c r="A5" s="835" t="s">
        <v>24</v>
      </c>
      <c r="B5" s="838" t="s">
        <v>12</v>
      </c>
      <c r="C5" s="840" t="s">
        <v>161</v>
      </c>
      <c r="D5" s="840" t="s">
        <v>162</v>
      </c>
      <c r="E5" s="838" t="s">
        <v>163</v>
      </c>
      <c r="F5" s="840" t="s">
        <v>164</v>
      </c>
      <c r="G5" s="842" t="s">
        <v>15</v>
      </c>
      <c r="H5" s="843"/>
      <c r="I5" s="820" t="s">
        <v>20</v>
      </c>
      <c r="J5" s="823" t="s">
        <v>921</v>
      </c>
    </row>
    <row r="6" spans="1:10" s="386" customFormat="1" ht="37.5" customHeight="1">
      <c r="A6" s="836"/>
      <c r="B6" s="839"/>
      <c r="C6" s="841"/>
      <c r="D6" s="841"/>
      <c r="E6" s="839"/>
      <c r="F6" s="841"/>
      <c r="G6" s="826" t="s">
        <v>160</v>
      </c>
      <c r="H6" s="827"/>
      <c r="I6" s="821"/>
      <c r="J6" s="824"/>
    </row>
    <row r="7" spans="1:10" s="386" customFormat="1" ht="33" customHeight="1">
      <c r="A7" s="836"/>
      <c r="B7" s="828" t="s">
        <v>157</v>
      </c>
      <c r="C7" s="830" t="s">
        <v>153</v>
      </c>
      <c r="D7" s="830" t="s">
        <v>152</v>
      </c>
      <c r="E7" s="830" t="s">
        <v>158</v>
      </c>
      <c r="F7" s="830" t="s">
        <v>159</v>
      </c>
      <c r="G7" s="387" t="s">
        <v>26</v>
      </c>
      <c r="H7" s="387" t="s">
        <v>48</v>
      </c>
      <c r="I7" s="821"/>
      <c r="J7" s="824"/>
    </row>
    <row r="8" spans="1:10" s="386" customFormat="1" ht="27" customHeight="1">
      <c r="A8" s="837"/>
      <c r="B8" s="829"/>
      <c r="C8" s="831"/>
      <c r="D8" s="831"/>
      <c r="E8" s="831"/>
      <c r="F8" s="831"/>
      <c r="G8" s="388" t="s">
        <v>155</v>
      </c>
      <c r="H8" s="388" t="s">
        <v>50</v>
      </c>
      <c r="I8" s="822"/>
      <c r="J8" s="825"/>
    </row>
    <row r="9" spans="1:10" ht="15.75">
      <c r="A9" s="621" t="s">
        <v>480</v>
      </c>
      <c r="B9" s="425">
        <v>373454</v>
      </c>
      <c r="C9" s="421">
        <v>3.95</v>
      </c>
      <c r="D9" s="421">
        <v>4.9800000000000004</v>
      </c>
      <c r="E9" s="425">
        <v>12461669</v>
      </c>
      <c r="F9" s="425">
        <v>11349058</v>
      </c>
      <c r="G9" s="425">
        <v>12657469</v>
      </c>
      <c r="H9" s="425">
        <v>350599444</v>
      </c>
      <c r="I9" s="201" t="s">
        <v>479</v>
      </c>
      <c r="J9" s="203" t="s">
        <v>478</v>
      </c>
    </row>
    <row r="10" spans="1:10">
      <c r="A10" s="602" t="s">
        <v>360</v>
      </c>
      <c r="B10" s="426">
        <v>660959</v>
      </c>
      <c r="C10" s="422">
        <v>3.68</v>
      </c>
      <c r="D10" s="422">
        <v>4.67</v>
      </c>
      <c r="E10" s="426">
        <v>26597770</v>
      </c>
      <c r="F10" s="426">
        <v>24377202</v>
      </c>
      <c r="G10" s="426">
        <v>10205860</v>
      </c>
      <c r="H10" s="426">
        <v>345619363</v>
      </c>
      <c r="I10" s="624" t="s">
        <v>359</v>
      </c>
      <c r="J10" s="625" t="s">
        <v>481</v>
      </c>
    </row>
    <row r="11" spans="1:10">
      <c r="A11" s="605" t="s">
        <v>484</v>
      </c>
      <c r="B11" s="427">
        <v>75927</v>
      </c>
      <c r="C11" s="423">
        <v>19.48</v>
      </c>
      <c r="D11" s="423">
        <v>4.99</v>
      </c>
      <c r="E11" s="427">
        <v>1038890</v>
      </c>
      <c r="F11" s="427">
        <v>784697</v>
      </c>
      <c r="G11" s="427">
        <v>139554</v>
      </c>
      <c r="H11" s="427">
        <v>1187953</v>
      </c>
      <c r="I11" s="206" t="s">
        <v>483</v>
      </c>
      <c r="J11" s="204" t="s">
        <v>482</v>
      </c>
    </row>
    <row r="12" spans="1:10">
      <c r="A12" s="602" t="s">
        <v>487</v>
      </c>
      <c r="B12" s="426">
        <v>139163</v>
      </c>
      <c r="C12" s="422">
        <v>12.16</v>
      </c>
      <c r="D12" s="422">
        <v>17.670000000000002</v>
      </c>
      <c r="E12" s="426">
        <v>599270</v>
      </c>
      <c r="F12" s="426">
        <v>420501</v>
      </c>
      <c r="G12" s="426">
        <v>2312055</v>
      </c>
      <c r="H12" s="426">
        <v>3792128</v>
      </c>
      <c r="I12" s="624" t="s">
        <v>486</v>
      </c>
      <c r="J12" s="625" t="s">
        <v>485</v>
      </c>
    </row>
    <row r="13" spans="1:10" ht="15.75">
      <c r="A13" s="620" t="s">
        <v>489</v>
      </c>
      <c r="B13" s="427">
        <v>71818</v>
      </c>
      <c r="C13" s="423">
        <v>53.79</v>
      </c>
      <c r="D13" s="423">
        <v>2.97</v>
      </c>
      <c r="E13" s="427">
        <v>1586094</v>
      </c>
      <c r="F13" s="427">
        <v>685745</v>
      </c>
      <c r="G13" s="427">
        <v>8329116</v>
      </c>
      <c r="H13" s="427">
        <v>65861760</v>
      </c>
      <c r="I13" s="201" t="s">
        <v>488</v>
      </c>
      <c r="J13" s="203" t="s">
        <v>53</v>
      </c>
    </row>
    <row r="14" spans="1:10">
      <c r="A14" s="602" t="s">
        <v>491</v>
      </c>
      <c r="B14" s="426">
        <v>40517</v>
      </c>
      <c r="C14" s="422">
        <v>52.61</v>
      </c>
      <c r="D14" s="422">
        <v>13.79</v>
      </c>
      <c r="E14" s="426">
        <v>300948</v>
      </c>
      <c r="F14" s="426">
        <v>101109</v>
      </c>
      <c r="G14" s="426">
        <v>536976</v>
      </c>
      <c r="H14" s="426">
        <v>545059</v>
      </c>
      <c r="I14" s="624" t="s">
        <v>490</v>
      </c>
      <c r="J14" s="625">
        <v>10</v>
      </c>
    </row>
    <row r="15" spans="1:10">
      <c r="A15" s="605" t="s">
        <v>493</v>
      </c>
      <c r="B15" s="427">
        <v>46934</v>
      </c>
      <c r="C15" s="423">
        <v>40.119999999999997</v>
      </c>
      <c r="D15" s="423">
        <v>10.39</v>
      </c>
      <c r="E15" s="427">
        <v>270108</v>
      </c>
      <c r="F15" s="427">
        <v>133673</v>
      </c>
      <c r="G15" s="427">
        <v>191303</v>
      </c>
      <c r="H15" s="427">
        <v>287139</v>
      </c>
      <c r="I15" s="206" t="s">
        <v>492</v>
      </c>
      <c r="J15" s="204">
        <v>11</v>
      </c>
    </row>
    <row r="16" spans="1:10">
      <c r="A16" s="602" t="s">
        <v>495</v>
      </c>
      <c r="B16" s="426">
        <v>33455</v>
      </c>
      <c r="C16" s="422">
        <v>34.630000000000003</v>
      </c>
      <c r="D16" s="422">
        <v>9.3699999999999992</v>
      </c>
      <c r="E16" s="426">
        <v>169726</v>
      </c>
      <c r="F16" s="426">
        <v>95057</v>
      </c>
      <c r="G16" s="426">
        <v>19604</v>
      </c>
      <c r="H16" s="426">
        <v>30425</v>
      </c>
      <c r="I16" s="624" t="s">
        <v>494</v>
      </c>
      <c r="J16" s="625">
        <v>13</v>
      </c>
    </row>
    <row r="17" spans="1:10">
      <c r="A17" s="605" t="s">
        <v>497</v>
      </c>
      <c r="B17" s="427">
        <v>28286</v>
      </c>
      <c r="C17" s="423">
        <v>22.34</v>
      </c>
      <c r="D17" s="423">
        <v>21.7</v>
      </c>
      <c r="E17" s="427">
        <v>151106</v>
      </c>
      <c r="F17" s="427">
        <v>84556</v>
      </c>
      <c r="G17" s="427">
        <v>340088</v>
      </c>
      <c r="H17" s="427">
        <v>661367</v>
      </c>
      <c r="I17" s="206" t="s">
        <v>496</v>
      </c>
      <c r="J17" s="204">
        <v>14</v>
      </c>
    </row>
    <row r="18" spans="1:10">
      <c r="A18" s="602" t="s">
        <v>499</v>
      </c>
      <c r="B18" s="426">
        <v>23259</v>
      </c>
      <c r="C18" s="422">
        <v>36.369999999999997</v>
      </c>
      <c r="D18" s="422">
        <v>10.41</v>
      </c>
      <c r="E18" s="426">
        <v>171786</v>
      </c>
      <c r="F18" s="426">
        <v>91433</v>
      </c>
      <c r="G18" s="426">
        <v>1326</v>
      </c>
      <c r="H18" s="426">
        <v>3898</v>
      </c>
      <c r="I18" s="624" t="s">
        <v>498</v>
      </c>
      <c r="J18" s="625">
        <v>15</v>
      </c>
    </row>
    <row r="19" spans="1:10" ht="38.450000000000003" customHeight="1">
      <c r="A19" s="605" t="s">
        <v>502</v>
      </c>
      <c r="B19" s="427">
        <v>41062</v>
      </c>
      <c r="C19" s="423">
        <v>42.32</v>
      </c>
      <c r="D19" s="423">
        <v>7.92</v>
      </c>
      <c r="E19" s="427">
        <v>117086</v>
      </c>
      <c r="F19" s="427">
        <v>58264</v>
      </c>
      <c r="G19" s="427">
        <v>242551</v>
      </c>
      <c r="H19" s="427">
        <v>79773</v>
      </c>
      <c r="I19" s="206" t="s">
        <v>501</v>
      </c>
      <c r="J19" s="204" t="s">
        <v>500</v>
      </c>
    </row>
    <row r="20" spans="1:10">
      <c r="A20" s="602" t="s">
        <v>504</v>
      </c>
      <c r="B20" s="426">
        <v>35712</v>
      </c>
      <c r="C20" s="422">
        <v>52.22</v>
      </c>
      <c r="D20" s="422">
        <v>2.21</v>
      </c>
      <c r="E20" s="426">
        <v>194339</v>
      </c>
      <c r="F20" s="426">
        <v>88556</v>
      </c>
      <c r="G20" s="426">
        <v>78423</v>
      </c>
      <c r="H20" s="426">
        <v>89302</v>
      </c>
      <c r="I20" s="624" t="s">
        <v>503</v>
      </c>
      <c r="J20" s="625">
        <v>17</v>
      </c>
    </row>
    <row r="21" spans="1:10">
      <c r="A21" s="605" t="s">
        <v>506</v>
      </c>
      <c r="B21" s="427">
        <v>74815</v>
      </c>
      <c r="C21" s="423">
        <v>31.3</v>
      </c>
      <c r="D21" s="423">
        <v>9.1</v>
      </c>
      <c r="E21" s="427">
        <v>228732</v>
      </c>
      <c r="F21" s="427">
        <v>136335</v>
      </c>
      <c r="G21" s="427">
        <v>292602</v>
      </c>
      <c r="H21" s="427">
        <v>172612</v>
      </c>
      <c r="I21" s="206" t="s">
        <v>505</v>
      </c>
      <c r="J21" s="204">
        <v>18</v>
      </c>
    </row>
    <row r="22" spans="1:10" ht="22.5">
      <c r="A22" s="602" t="s">
        <v>508</v>
      </c>
      <c r="B22" s="426">
        <v>486947</v>
      </c>
      <c r="C22" s="422">
        <v>75.62</v>
      </c>
      <c r="D22" s="422">
        <v>0.39</v>
      </c>
      <c r="E22" s="426">
        <v>73001632</v>
      </c>
      <c r="F22" s="426">
        <v>17517882</v>
      </c>
      <c r="G22" s="426">
        <v>433870</v>
      </c>
      <c r="H22" s="426">
        <v>15127462</v>
      </c>
      <c r="I22" s="624" t="s">
        <v>507</v>
      </c>
      <c r="J22" s="625">
        <v>19</v>
      </c>
    </row>
    <row r="23" spans="1:10">
      <c r="A23" s="605" t="s">
        <v>510</v>
      </c>
      <c r="B23" s="427">
        <v>314169</v>
      </c>
      <c r="C23" s="423">
        <v>31.49</v>
      </c>
      <c r="D23" s="423">
        <v>2.0099999999999998</v>
      </c>
      <c r="E23" s="427">
        <v>7736987</v>
      </c>
      <c r="F23" s="427">
        <v>5144910</v>
      </c>
      <c r="G23" s="427">
        <v>2658179</v>
      </c>
      <c r="H23" s="427">
        <v>38215831</v>
      </c>
      <c r="I23" s="206" t="s">
        <v>509</v>
      </c>
      <c r="J23" s="204">
        <v>20</v>
      </c>
    </row>
    <row r="24" spans="1:10" ht="30" customHeight="1">
      <c r="A24" s="602" t="s">
        <v>512</v>
      </c>
      <c r="B24" s="426">
        <v>31217</v>
      </c>
      <c r="C24" s="422">
        <v>49.64</v>
      </c>
      <c r="D24" s="422">
        <v>2.35</v>
      </c>
      <c r="E24" s="445">
        <v>298615</v>
      </c>
      <c r="F24" s="426">
        <v>143376</v>
      </c>
      <c r="G24" s="426">
        <v>8741</v>
      </c>
      <c r="H24" s="426">
        <v>20205</v>
      </c>
      <c r="I24" s="624" t="s">
        <v>511</v>
      </c>
      <c r="J24" s="625">
        <v>21</v>
      </c>
    </row>
    <row r="25" spans="1:10">
      <c r="A25" s="605" t="s">
        <v>514</v>
      </c>
      <c r="B25" s="427">
        <v>47496</v>
      </c>
      <c r="C25" s="423">
        <v>63.08</v>
      </c>
      <c r="D25" s="423">
        <v>3.37</v>
      </c>
      <c r="E25" s="427">
        <v>370661</v>
      </c>
      <c r="F25" s="427">
        <v>124369</v>
      </c>
      <c r="G25" s="427">
        <v>339694</v>
      </c>
      <c r="H25" s="427">
        <v>408187</v>
      </c>
      <c r="I25" s="206" t="s">
        <v>513</v>
      </c>
      <c r="J25" s="204">
        <v>22</v>
      </c>
    </row>
    <row r="26" spans="1:10" ht="22.5">
      <c r="A26" s="602" t="s">
        <v>516</v>
      </c>
      <c r="B26" s="426">
        <v>38058</v>
      </c>
      <c r="C26" s="422">
        <v>55.87</v>
      </c>
      <c r="D26" s="422">
        <v>5.54</v>
      </c>
      <c r="E26" s="426">
        <v>451653</v>
      </c>
      <c r="F26" s="426">
        <v>174287</v>
      </c>
      <c r="G26" s="426">
        <v>791502</v>
      </c>
      <c r="H26" s="426">
        <v>2348058</v>
      </c>
      <c r="I26" s="624" t="s">
        <v>515</v>
      </c>
      <c r="J26" s="625">
        <v>23</v>
      </c>
    </row>
    <row r="27" spans="1:10">
      <c r="A27" s="605" t="s">
        <v>518</v>
      </c>
      <c r="B27" s="427">
        <v>316264</v>
      </c>
      <c r="C27" s="423">
        <v>70.12</v>
      </c>
      <c r="D27" s="423">
        <v>6.49</v>
      </c>
      <c r="E27" s="427">
        <v>6030347</v>
      </c>
      <c r="F27" s="427">
        <v>1410641</v>
      </c>
      <c r="G27" s="427">
        <v>912107</v>
      </c>
      <c r="H27" s="427">
        <v>2143965</v>
      </c>
      <c r="I27" s="206" t="s">
        <v>517</v>
      </c>
      <c r="J27" s="204">
        <v>24</v>
      </c>
    </row>
    <row r="28" spans="1:10" ht="24.6" customHeight="1">
      <c r="A28" s="602" t="s">
        <v>520</v>
      </c>
      <c r="B28" s="426">
        <v>41618</v>
      </c>
      <c r="C28" s="422">
        <v>53.52</v>
      </c>
      <c r="D28" s="422">
        <v>6.17</v>
      </c>
      <c r="E28" s="426">
        <v>280422</v>
      </c>
      <c r="F28" s="426">
        <v>113054</v>
      </c>
      <c r="G28" s="426">
        <v>873098</v>
      </c>
      <c r="H28" s="426">
        <v>1317128</v>
      </c>
      <c r="I28" s="624" t="s">
        <v>519</v>
      </c>
      <c r="J28" s="625">
        <v>25</v>
      </c>
    </row>
    <row r="29" spans="1:10">
      <c r="A29" s="605" t="s">
        <v>522</v>
      </c>
      <c r="B29" s="427">
        <v>53560</v>
      </c>
      <c r="C29" s="423">
        <v>46.03</v>
      </c>
      <c r="D29" s="423">
        <v>0.77</v>
      </c>
      <c r="E29" s="427">
        <v>2141051</v>
      </c>
      <c r="F29" s="427">
        <v>1139067</v>
      </c>
      <c r="G29" s="427">
        <v>119922</v>
      </c>
      <c r="H29" s="427">
        <v>2401203</v>
      </c>
      <c r="I29" s="206" t="s">
        <v>521</v>
      </c>
      <c r="J29" s="204">
        <v>27</v>
      </c>
    </row>
    <row r="30" spans="1:10">
      <c r="A30" s="602" t="s">
        <v>524</v>
      </c>
      <c r="B30" s="426">
        <v>46292</v>
      </c>
      <c r="C30" s="422">
        <v>59.41</v>
      </c>
      <c r="D30" s="422">
        <v>3.85</v>
      </c>
      <c r="E30" s="426">
        <v>202340</v>
      </c>
      <c r="F30" s="426">
        <v>74337</v>
      </c>
      <c r="G30" s="426">
        <v>69160</v>
      </c>
      <c r="H30" s="426">
        <v>34745</v>
      </c>
      <c r="I30" s="624" t="s">
        <v>523</v>
      </c>
      <c r="J30" s="625">
        <v>28</v>
      </c>
    </row>
    <row r="31" spans="1:10" ht="25.5">
      <c r="A31" s="605" t="s">
        <v>526</v>
      </c>
      <c r="B31" s="427">
        <v>27377</v>
      </c>
      <c r="C31" s="423">
        <v>30.23</v>
      </c>
      <c r="D31" s="423">
        <v>3.12</v>
      </c>
      <c r="E31" s="427">
        <v>168064</v>
      </c>
      <c r="F31" s="427">
        <v>112011</v>
      </c>
      <c r="G31" s="427">
        <v>7857</v>
      </c>
      <c r="H31" s="427">
        <v>23877</v>
      </c>
      <c r="I31" s="206" t="s">
        <v>525</v>
      </c>
      <c r="J31" s="204">
        <v>29</v>
      </c>
    </row>
    <row r="32" spans="1:10">
      <c r="A32" s="608" t="s">
        <v>528</v>
      </c>
      <c r="B32" s="626">
        <v>40152</v>
      </c>
      <c r="C32" s="627">
        <v>60.99</v>
      </c>
      <c r="D32" s="627">
        <v>2.5</v>
      </c>
      <c r="E32" s="626">
        <v>210499</v>
      </c>
      <c r="F32" s="626">
        <v>76838</v>
      </c>
      <c r="G32" s="626">
        <v>1727</v>
      </c>
      <c r="H32" s="626">
        <v>1339</v>
      </c>
      <c r="I32" s="628" t="s">
        <v>527</v>
      </c>
      <c r="J32" s="629">
        <v>30</v>
      </c>
    </row>
    <row r="33" spans="1:10">
      <c r="A33" s="605" t="s">
        <v>530</v>
      </c>
      <c r="B33" s="427">
        <v>39469</v>
      </c>
      <c r="C33" s="423">
        <v>28.89</v>
      </c>
      <c r="D33" s="423">
        <v>19.73</v>
      </c>
      <c r="E33" s="427">
        <v>237136</v>
      </c>
      <c r="F33" s="427">
        <v>121849</v>
      </c>
      <c r="G33" s="427">
        <v>179425</v>
      </c>
      <c r="H33" s="427">
        <v>341934</v>
      </c>
      <c r="I33" s="206" t="s">
        <v>529</v>
      </c>
      <c r="J33" s="204">
        <v>31</v>
      </c>
    </row>
    <row r="34" spans="1:10">
      <c r="A34" s="602" t="s">
        <v>532</v>
      </c>
      <c r="B34" s="426">
        <v>53085</v>
      </c>
      <c r="C34" s="422">
        <v>31.23</v>
      </c>
      <c r="D34" s="422">
        <v>2.62</v>
      </c>
      <c r="E34" s="426">
        <v>383868</v>
      </c>
      <c r="F34" s="426">
        <v>253945</v>
      </c>
      <c r="G34" s="426">
        <v>9502</v>
      </c>
      <c r="H34" s="426">
        <v>31258</v>
      </c>
      <c r="I34" s="624" t="s">
        <v>531</v>
      </c>
      <c r="J34" s="625">
        <v>32</v>
      </c>
    </row>
    <row r="35" spans="1:10" ht="23.25" thickBot="1">
      <c r="A35" s="605" t="s">
        <v>534</v>
      </c>
      <c r="B35" s="427">
        <v>59293</v>
      </c>
      <c r="C35" s="423">
        <v>14.2</v>
      </c>
      <c r="D35" s="423">
        <v>11.27</v>
      </c>
      <c r="E35" s="427">
        <v>751187</v>
      </c>
      <c r="F35" s="427">
        <v>559831</v>
      </c>
      <c r="G35" s="427">
        <v>221459</v>
      </c>
      <c r="H35" s="427">
        <v>1576993</v>
      </c>
      <c r="I35" s="206" t="s">
        <v>533</v>
      </c>
      <c r="J35" s="204">
        <v>33</v>
      </c>
    </row>
    <row r="36" spans="1:10" ht="32.450000000000003" customHeight="1" thickTop="1" thickBot="1">
      <c r="A36" s="612" t="s">
        <v>536</v>
      </c>
      <c r="B36" s="426">
        <v>339267</v>
      </c>
      <c r="C36" s="422">
        <v>55.18</v>
      </c>
      <c r="D36" s="422">
        <v>2.34</v>
      </c>
      <c r="E36" s="426">
        <v>7652008</v>
      </c>
      <c r="F36" s="426">
        <v>3250722</v>
      </c>
      <c r="G36" s="426">
        <v>1335356</v>
      </c>
      <c r="H36" s="426">
        <v>10935429</v>
      </c>
      <c r="I36" s="202" t="s">
        <v>535</v>
      </c>
      <c r="J36" s="205" t="s">
        <v>54</v>
      </c>
    </row>
    <row r="37" spans="1:10" ht="24" thickTop="1" thickBot="1">
      <c r="A37" s="605" t="s">
        <v>537</v>
      </c>
      <c r="B37" s="427">
        <v>339267</v>
      </c>
      <c r="C37" s="423">
        <v>55.18</v>
      </c>
      <c r="D37" s="423">
        <v>2.34</v>
      </c>
      <c r="E37" s="427">
        <v>7652008</v>
      </c>
      <c r="F37" s="427">
        <v>3250722</v>
      </c>
      <c r="G37" s="427">
        <v>1335356</v>
      </c>
      <c r="H37" s="427">
        <v>10935429</v>
      </c>
      <c r="I37" s="206" t="s">
        <v>535</v>
      </c>
      <c r="J37" s="204">
        <v>35</v>
      </c>
    </row>
    <row r="38" spans="1:10" ht="35.450000000000003" customHeight="1" thickTop="1" thickBot="1">
      <c r="A38" s="612" t="s">
        <v>539</v>
      </c>
      <c r="B38" s="426">
        <v>49265</v>
      </c>
      <c r="C38" s="422">
        <v>15.56</v>
      </c>
      <c r="D38" s="422">
        <v>20.97</v>
      </c>
      <c r="E38" s="426">
        <v>231420</v>
      </c>
      <c r="F38" s="426">
        <v>146895</v>
      </c>
      <c r="G38" s="426">
        <v>178929</v>
      </c>
      <c r="H38" s="426">
        <v>312453</v>
      </c>
      <c r="I38" s="202" t="s">
        <v>538</v>
      </c>
      <c r="J38" s="205" t="s">
        <v>55</v>
      </c>
    </row>
    <row r="39" spans="1:10" ht="15.75" thickTop="1">
      <c r="A39" s="605" t="s">
        <v>541</v>
      </c>
      <c r="B39" s="427">
        <v>45446</v>
      </c>
      <c r="C39" s="423">
        <v>12.21</v>
      </c>
      <c r="D39" s="423">
        <v>33.17</v>
      </c>
      <c r="E39" s="427">
        <v>137184</v>
      </c>
      <c r="F39" s="427">
        <v>74929</v>
      </c>
      <c r="G39" s="427">
        <v>34357</v>
      </c>
      <c r="H39" s="427">
        <v>13373</v>
      </c>
      <c r="I39" s="206" t="s">
        <v>540</v>
      </c>
      <c r="J39" s="204">
        <v>37</v>
      </c>
    </row>
    <row r="40" spans="1:10" ht="28.9" customHeight="1">
      <c r="A40" s="602" t="s">
        <v>543</v>
      </c>
      <c r="B40" s="426">
        <v>50280</v>
      </c>
      <c r="C40" s="422">
        <v>16.010000000000002</v>
      </c>
      <c r="D40" s="422">
        <v>19.940000000000001</v>
      </c>
      <c r="E40" s="426">
        <v>260635</v>
      </c>
      <c r="F40" s="426">
        <v>166940</v>
      </c>
      <c r="G40" s="426">
        <v>133945</v>
      </c>
      <c r="H40" s="426">
        <v>281362</v>
      </c>
      <c r="I40" s="624" t="s">
        <v>542</v>
      </c>
      <c r="J40" s="625">
        <v>38</v>
      </c>
    </row>
    <row r="41" spans="1:10" ht="28.9" customHeight="1">
      <c r="A41" s="605" t="s">
        <v>545</v>
      </c>
      <c r="B41" s="427">
        <v>50131</v>
      </c>
      <c r="C41" s="423">
        <v>16.399999999999999</v>
      </c>
      <c r="D41" s="423">
        <v>7.88</v>
      </c>
      <c r="E41" s="427">
        <v>201881</v>
      </c>
      <c r="F41" s="427">
        <v>152873</v>
      </c>
      <c r="G41" s="427">
        <v>10627</v>
      </c>
      <c r="H41" s="427">
        <v>17718</v>
      </c>
      <c r="I41" s="206" t="s">
        <v>544</v>
      </c>
      <c r="J41" s="204">
        <v>39</v>
      </c>
    </row>
    <row r="42" spans="1:10" ht="39.6" customHeight="1">
      <c r="A42" s="630" t="s">
        <v>17</v>
      </c>
      <c r="B42" s="428">
        <v>142920</v>
      </c>
      <c r="C42" s="631">
        <v>20.79</v>
      </c>
      <c r="D42" s="631">
        <v>4.3</v>
      </c>
      <c r="E42" s="428">
        <v>4044984</v>
      </c>
      <c r="F42" s="428">
        <v>3030444</v>
      </c>
      <c r="G42" s="428">
        <v>22500870</v>
      </c>
      <c r="H42" s="428">
        <v>427709086</v>
      </c>
      <c r="I42" s="784" t="s">
        <v>21</v>
      </c>
      <c r="J42" s="785"/>
    </row>
  </sheetData>
  <mergeCells count="19">
    <mergeCell ref="A1:J1"/>
    <mergeCell ref="A2:J2"/>
    <mergeCell ref="A3:J3"/>
    <mergeCell ref="A5:A8"/>
    <mergeCell ref="B5:B6"/>
    <mergeCell ref="C5:C6"/>
    <mergeCell ref="D5:D6"/>
    <mergeCell ref="E5:E6"/>
    <mergeCell ref="F5:F6"/>
    <mergeCell ref="G5:H5"/>
    <mergeCell ref="I42:J42"/>
    <mergeCell ref="I5:I8"/>
    <mergeCell ref="J5:J8"/>
    <mergeCell ref="G6:H6"/>
    <mergeCell ref="B7:B8"/>
    <mergeCell ref="C7:C8"/>
    <mergeCell ref="D7:D8"/>
    <mergeCell ref="E7:E8"/>
    <mergeCell ref="F7:F8"/>
  </mergeCells>
  <printOptions horizontalCentered="1" verticalCentered="1"/>
  <pageMargins left="0.39370078740157483" right="0.39370078740157483" top="0.39370078740157483" bottom="0.39370078740157483" header="0.39370078740157483" footer="0.39370078740157483"/>
  <pageSetup paperSize="9" scale="80" orientation="landscape" r:id="rId1"/>
  <rowBreaks count="1" manualBreakCount="1">
    <brk id="32"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sheetPr>
  <dimension ref="A13:A15"/>
  <sheetViews>
    <sheetView rightToLeft="1" tabSelected="1" view="pageBreakPreview" zoomScaleNormal="100" zoomScaleSheetLayoutView="100" workbookViewId="0">
      <selection activeCell="E5" sqref="E5:G6"/>
    </sheetView>
  </sheetViews>
  <sheetFormatPr defaultColWidth="8.5546875" defaultRowHeight="15"/>
  <cols>
    <col min="1" max="1" width="50.5546875" style="128" customWidth="1"/>
    <col min="2" max="3" width="13.109375" style="128" customWidth="1"/>
    <col min="4" max="4" width="4.109375" style="128" customWidth="1"/>
    <col min="5" max="12" width="8.5546875" style="128"/>
    <col min="13" max="13" width="28.44140625" style="128" customWidth="1"/>
    <col min="14" max="16384" width="8.5546875" style="128"/>
  </cols>
  <sheetData>
    <row r="13" spans="1:1" ht="15.75" thickBot="1"/>
    <row r="14" spans="1:1" ht="192" customHeight="1" thickTop="1" thickBot="1">
      <c r="A14" s="383" t="s">
        <v>922</v>
      </c>
    </row>
    <row r="15" spans="1:1" ht="15.75" thickTop="1"/>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2" manualBreakCount="2">
    <brk id="13" man="1"/>
    <brk id="1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FC09F-95C1-44B8-AEC9-5BA002D783EF}">
  <sheetPr>
    <tabColor theme="6"/>
  </sheetPr>
  <dimension ref="A2:I24"/>
  <sheetViews>
    <sheetView rightToLeft="1" view="pageBreakPreview" zoomScaleNormal="100" zoomScaleSheetLayoutView="100" workbookViewId="0">
      <selection activeCell="G15" sqref="G15"/>
    </sheetView>
  </sheetViews>
  <sheetFormatPr defaultColWidth="8.5546875" defaultRowHeight="14.25"/>
  <cols>
    <col min="1" max="1" width="25.6640625" style="73" customWidth="1"/>
    <col min="2" max="7" width="8.6640625" style="73" customWidth="1"/>
    <col min="8" max="8" width="25.6640625" style="73" customWidth="1"/>
    <col min="9" max="9" width="5.6640625" style="73" customWidth="1"/>
    <col min="10" max="12" width="8.5546875" style="73"/>
    <col min="13" max="13" width="28.44140625" style="73" customWidth="1"/>
    <col min="14" max="16384" width="8.5546875" style="73"/>
  </cols>
  <sheetData>
    <row r="2" spans="1:9" ht="53.25" customHeight="1">
      <c r="A2" s="786" t="s">
        <v>928</v>
      </c>
      <c r="B2" s="786"/>
      <c r="C2" s="786"/>
      <c r="D2" s="786"/>
      <c r="E2" s="786"/>
      <c r="F2" s="786"/>
      <c r="G2" s="786"/>
      <c r="H2" s="786"/>
      <c r="I2" s="786"/>
    </row>
    <row r="3" spans="1:9" ht="49.5" customHeight="1">
      <c r="A3" s="787" t="s">
        <v>459</v>
      </c>
      <c r="B3" s="787"/>
      <c r="C3" s="787"/>
      <c r="D3" s="787"/>
      <c r="E3" s="787"/>
      <c r="F3" s="787"/>
      <c r="G3" s="787"/>
      <c r="H3" s="787"/>
      <c r="I3" s="787"/>
    </row>
    <row r="4" spans="1:9" ht="15" customHeight="1">
      <c r="A4" s="788">
        <v>2022</v>
      </c>
      <c r="B4" s="788"/>
      <c r="C4" s="788"/>
      <c r="D4" s="788"/>
      <c r="E4" s="788"/>
      <c r="F4" s="788"/>
      <c r="G4" s="788"/>
      <c r="H4" s="788"/>
      <c r="I4" s="788"/>
    </row>
    <row r="5" spans="1:9" ht="15.75" customHeight="1">
      <c r="A5" s="101" t="s">
        <v>387</v>
      </c>
      <c r="B5" s="143"/>
      <c r="C5" s="143"/>
      <c r="D5" s="143"/>
      <c r="E5" s="143"/>
      <c r="F5" s="143"/>
      <c r="G5" s="143"/>
      <c r="H5" s="814" t="s">
        <v>388</v>
      </c>
      <c r="I5" s="814"/>
    </row>
    <row r="6" spans="1:9" ht="29.25" customHeight="1">
      <c r="A6" s="845" t="s">
        <v>148</v>
      </c>
      <c r="B6" s="848" t="s">
        <v>376</v>
      </c>
      <c r="C6" s="849"/>
      <c r="D6" s="850"/>
      <c r="E6" s="848" t="s">
        <v>457</v>
      </c>
      <c r="F6" s="849"/>
      <c r="G6" s="850"/>
      <c r="H6" s="854" t="s">
        <v>246</v>
      </c>
      <c r="I6" s="857" t="s">
        <v>923</v>
      </c>
    </row>
    <row r="7" spans="1:9" ht="28.5" customHeight="1">
      <c r="A7" s="846"/>
      <c r="B7" s="851"/>
      <c r="C7" s="852"/>
      <c r="D7" s="853"/>
      <c r="E7" s="851"/>
      <c r="F7" s="852"/>
      <c r="G7" s="853"/>
      <c r="H7" s="855"/>
      <c r="I7" s="858"/>
    </row>
    <row r="8" spans="1:9" ht="24">
      <c r="A8" s="847"/>
      <c r="B8" s="390" t="s">
        <v>456</v>
      </c>
      <c r="C8" s="390" t="s">
        <v>466</v>
      </c>
      <c r="D8" s="390" t="s">
        <v>377</v>
      </c>
      <c r="E8" s="390" t="s">
        <v>456</v>
      </c>
      <c r="F8" s="390" t="s">
        <v>466</v>
      </c>
      <c r="G8" s="390" t="s">
        <v>377</v>
      </c>
      <c r="H8" s="856"/>
      <c r="I8" s="859"/>
    </row>
    <row r="9" spans="1:9" ht="40.15" customHeight="1" thickBot="1">
      <c r="A9" s="169" t="s">
        <v>904</v>
      </c>
      <c r="B9" s="632">
        <v>197</v>
      </c>
      <c r="C9" s="633">
        <v>356983</v>
      </c>
      <c r="D9" s="633">
        <f>B9+C9</f>
        <v>357180</v>
      </c>
      <c r="E9" s="633">
        <v>68445</v>
      </c>
      <c r="F9" s="633">
        <v>14954471</v>
      </c>
      <c r="G9" s="633">
        <f>E9+F9</f>
        <v>15022916</v>
      </c>
      <c r="H9" s="391" t="s">
        <v>907</v>
      </c>
      <c r="I9" s="104">
        <v>41</v>
      </c>
    </row>
    <row r="10" spans="1:9" ht="40.15" customHeight="1" thickTop="1" thickBot="1">
      <c r="A10" s="170" t="s">
        <v>905</v>
      </c>
      <c r="B10" s="634">
        <v>129</v>
      </c>
      <c r="C10" s="635">
        <v>143509</v>
      </c>
      <c r="D10" s="635">
        <f>B10+C10</f>
        <v>143638</v>
      </c>
      <c r="E10" s="635">
        <v>56965</v>
      </c>
      <c r="F10" s="635">
        <v>6442544</v>
      </c>
      <c r="G10" s="635">
        <f>E10+F10</f>
        <v>6499509</v>
      </c>
      <c r="H10" s="636" t="s">
        <v>908</v>
      </c>
      <c r="I10" s="105">
        <v>42</v>
      </c>
    </row>
    <row r="11" spans="1:9" ht="40.15" customHeight="1" thickTop="1">
      <c r="A11" s="171" t="s">
        <v>906</v>
      </c>
      <c r="B11" s="632">
        <v>311</v>
      </c>
      <c r="C11" s="633">
        <v>148610</v>
      </c>
      <c r="D11" s="633">
        <f>B11+C11</f>
        <v>148921</v>
      </c>
      <c r="E11" s="633">
        <v>12497</v>
      </c>
      <c r="F11" s="633">
        <v>5633895</v>
      </c>
      <c r="G11" s="633">
        <f>E11+F11</f>
        <v>5646392</v>
      </c>
      <c r="H11" s="392" t="s">
        <v>909</v>
      </c>
      <c r="I11" s="207">
        <v>43</v>
      </c>
    </row>
    <row r="12" spans="1:9" ht="49.9" customHeight="1">
      <c r="A12" s="393" t="s">
        <v>17</v>
      </c>
      <c r="B12" s="446">
        <f t="shared" ref="B12:G12" si="0">SUM(B9:B11)</f>
        <v>637</v>
      </c>
      <c r="C12" s="446">
        <f t="shared" si="0"/>
        <v>649102</v>
      </c>
      <c r="D12" s="446">
        <f t="shared" si="0"/>
        <v>649739</v>
      </c>
      <c r="E12" s="446">
        <f t="shared" si="0"/>
        <v>137907</v>
      </c>
      <c r="F12" s="446">
        <f t="shared" si="0"/>
        <v>27030910</v>
      </c>
      <c r="G12" s="446">
        <f t="shared" si="0"/>
        <v>27168817</v>
      </c>
      <c r="H12" s="844" t="s">
        <v>21</v>
      </c>
      <c r="I12" s="844"/>
    </row>
    <row r="13" spans="1:9" ht="22.5" customHeight="1"/>
    <row r="14" spans="1:9" ht="22.5" customHeight="1">
      <c r="B14" s="394"/>
      <c r="C14" s="394"/>
      <c r="D14" s="394"/>
      <c r="E14" s="395"/>
      <c r="F14" s="394"/>
      <c r="G14" s="394"/>
    </row>
    <row r="15" spans="1:9" ht="22.5" customHeight="1"/>
    <row r="24" spans="5:5" ht="15">
      <c r="E24" s="128"/>
    </row>
  </sheetData>
  <mergeCells count="10">
    <mergeCell ref="H12:I12"/>
    <mergeCell ref="A2:I2"/>
    <mergeCell ref="A3:I3"/>
    <mergeCell ref="A4:I4"/>
    <mergeCell ref="H5:I5"/>
    <mergeCell ref="A6:A8"/>
    <mergeCell ref="B6:D7"/>
    <mergeCell ref="E6:G7"/>
    <mergeCell ref="H6:H8"/>
    <mergeCell ref="I6:I8"/>
  </mergeCells>
  <printOptions horizontalCentered="1" verticalCentered="1"/>
  <pageMargins left="0.39370078740157483" right="0.39370078740157483" top="0.39370078740157483" bottom="0.39370078740157483" header="0.39370078740157483" footer="0.3937007874015748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C6B8B-2824-4322-A989-F53B55F1E528}">
  <sheetPr>
    <tabColor theme="6"/>
  </sheetPr>
  <dimension ref="A2:J24"/>
  <sheetViews>
    <sheetView rightToLeft="1" view="pageBreakPreview" topLeftCell="A2" zoomScaleNormal="100" zoomScaleSheetLayoutView="100" workbookViewId="0">
      <selection activeCell="D8" sqref="D8"/>
    </sheetView>
  </sheetViews>
  <sheetFormatPr defaultColWidth="8.5546875" defaultRowHeight="14.25"/>
  <cols>
    <col min="1" max="1" width="5.6640625" style="73" customWidth="1"/>
    <col min="2" max="2" width="40.6640625" style="73" customWidth="1"/>
    <col min="3" max="3" width="12.6640625" style="73" customWidth="1"/>
    <col min="4" max="4" width="40.6640625" style="73" customWidth="1"/>
    <col min="5" max="5" width="5.6640625" style="73" customWidth="1"/>
    <col min="6" max="9" width="7.77734375" style="73" customWidth="1"/>
    <col min="10" max="10" width="25.77734375" style="73" customWidth="1"/>
    <col min="11" max="11" width="5.77734375" style="73" customWidth="1"/>
    <col min="12" max="12" width="8.5546875" style="73"/>
    <col min="13" max="13" width="28.44140625" style="73" customWidth="1"/>
    <col min="14" max="16384" width="8.5546875" style="73"/>
  </cols>
  <sheetData>
    <row r="2" spans="1:10" ht="45" customHeight="1">
      <c r="A2" s="786" t="s">
        <v>547</v>
      </c>
      <c r="B2" s="786"/>
      <c r="C2" s="786"/>
      <c r="D2" s="786"/>
      <c r="E2" s="786"/>
      <c r="F2" s="282"/>
      <c r="G2" s="282"/>
      <c r="H2" s="282"/>
      <c r="I2" s="282"/>
      <c r="J2" s="282"/>
    </row>
    <row r="3" spans="1:10" ht="32.25" customHeight="1">
      <c r="A3" s="787" t="s">
        <v>292</v>
      </c>
      <c r="B3" s="787"/>
      <c r="C3" s="787"/>
      <c r="D3" s="787"/>
      <c r="E3" s="787"/>
      <c r="F3" s="283"/>
      <c r="G3" s="283"/>
      <c r="H3" s="283"/>
      <c r="I3" s="283"/>
      <c r="J3" s="283"/>
    </row>
    <row r="4" spans="1:10" ht="15" customHeight="1">
      <c r="A4" s="788">
        <v>2022</v>
      </c>
      <c r="B4" s="788"/>
      <c r="C4" s="788"/>
      <c r="D4" s="788"/>
      <c r="E4" s="788"/>
      <c r="F4" s="143"/>
      <c r="G4" s="143"/>
      <c r="H4" s="143"/>
      <c r="I4" s="143"/>
      <c r="J4" s="143"/>
    </row>
    <row r="5" spans="1:10" ht="15.75" customHeight="1">
      <c r="A5" s="101" t="s">
        <v>367</v>
      </c>
      <c r="C5" s="396"/>
      <c r="D5" s="166"/>
      <c r="E5" s="102"/>
      <c r="F5" s="397"/>
      <c r="G5" s="102"/>
      <c r="H5" s="102"/>
    </row>
    <row r="6" spans="1:10" ht="35.25" customHeight="1">
      <c r="A6" s="863" t="s">
        <v>149</v>
      </c>
      <c r="B6" s="863"/>
      <c r="C6" s="398" t="s">
        <v>924</v>
      </c>
      <c r="D6" s="864" t="s">
        <v>295</v>
      </c>
      <c r="E6" s="864"/>
    </row>
    <row r="7" spans="1:10" ht="30" customHeight="1" thickBot="1">
      <c r="A7" s="399" t="s">
        <v>296</v>
      </c>
      <c r="B7" s="400"/>
      <c r="C7" s="401"/>
      <c r="D7" s="402"/>
      <c r="E7" s="403" t="s">
        <v>297</v>
      </c>
      <c r="F7" s="72"/>
    </row>
    <row r="8" spans="1:10" ht="30" customHeight="1" thickBot="1">
      <c r="A8" s="404"/>
      <c r="B8" s="405" t="s">
        <v>298</v>
      </c>
      <c r="C8" s="637">
        <v>26303622</v>
      </c>
      <c r="D8" s="406" t="s">
        <v>299</v>
      </c>
      <c r="E8" s="407"/>
      <c r="F8" s="72"/>
    </row>
    <row r="9" spans="1:10" ht="30" customHeight="1" thickBot="1">
      <c r="A9" s="408"/>
      <c r="B9" s="409" t="s">
        <v>247</v>
      </c>
      <c r="C9" s="638">
        <v>36299251</v>
      </c>
      <c r="D9" s="410" t="s">
        <v>300</v>
      </c>
      <c r="E9" s="411"/>
    </row>
    <row r="10" spans="1:10" ht="30" customHeight="1" thickBot="1">
      <c r="A10" s="404"/>
      <c r="B10" s="405" t="s">
        <v>301</v>
      </c>
      <c r="C10" s="447"/>
      <c r="D10" s="406" t="s">
        <v>302</v>
      </c>
      <c r="E10" s="407"/>
      <c r="F10" s="72"/>
    </row>
    <row r="11" spans="1:10" ht="30" customHeight="1" thickBot="1">
      <c r="A11" s="408"/>
      <c r="B11" s="412" t="s">
        <v>303</v>
      </c>
      <c r="C11" s="638">
        <v>5016502</v>
      </c>
      <c r="D11" s="413" t="s">
        <v>304</v>
      </c>
      <c r="E11" s="411"/>
      <c r="F11" s="72"/>
    </row>
    <row r="12" spans="1:10" ht="30" customHeight="1" thickBot="1">
      <c r="A12" s="404"/>
      <c r="B12" s="414" t="s">
        <v>305</v>
      </c>
      <c r="C12" s="637">
        <v>47499647</v>
      </c>
      <c r="D12" s="415" t="s">
        <v>306</v>
      </c>
      <c r="E12" s="407"/>
      <c r="F12" s="72"/>
    </row>
    <row r="13" spans="1:10" ht="30" customHeight="1" thickBot="1">
      <c r="A13" s="408"/>
      <c r="B13" s="409" t="s">
        <v>307</v>
      </c>
      <c r="C13" s="638">
        <v>5765101</v>
      </c>
      <c r="D13" s="410" t="s">
        <v>308</v>
      </c>
      <c r="E13" s="411"/>
    </row>
    <row r="14" spans="1:10" ht="30" customHeight="1">
      <c r="A14" s="416" t="s">
        <v>309</v>
      </c>
      <c r="B14" s="417"/>
      <c r="C14" s="637">
        <v>5744993</v>
      </c>
      <c r="D14" s="418"/>
      <c r="E14" s="419" t="s">
        <v>310</v>
      </c>
    </row>
    <row r="15" spans="1:10" ht="49.9" customHeight="1">
      <c r="A15" s="860" t="s">
        <v>17</v>
      </c>
      <c r="B15" s="861"/>
      <c r="C15" s="639">
        <f>SUM(C7:C14)</f>
        <v>126629116</v>
      </c>
      <c r="D15" s="862" t="s">
        <v>21</v>
      </c>
      <c r="E15" s="862"/>
    </row>
    <row r="24" spans="5:5" ht="15">
      <c r="E24" s="128"/>
    </row>
  </sheetData>
  <mergeCells count="7">
    <mergeCell ref="A15:B15"/>
    <mergeCell ref="D15:E15"/>
    <mergeCell ref="A2:E2"/>
    <mergeCell ref="A3:E3"/>
    <mergeCell ref="A4:E4"/>
    <mergeCell ref="A6:B6"/>
    <mergeCell ref="D6:E6"/>
  </mergeCells>
  <printOptions horizontalCentered="1" verticalCentered="1"/>
  <pageMargins left="0.39370078740157483" right="0.39370078740157483" top="0.39370078740157483" bottom="0.39370078740157483" header="0.39370078740157483" footer="0.3937007874015748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5AAF3-5B4C-4001-8243-9B1927F9E914}">
  <sheetPr>
    <tabColor theme="6"/>
  </sheetPr>
  <dimension ref="A2:L24"/>
  <sheetViews>
    <sheetView rightToLeft="1" view="pageBreakPreview" zoomScaleNormal="100" zoomScaleSheetLayoutView="100" workbookViewId="0">
      <selection activeCell="I19" sqref="I19"/>
    </sheetView>
  </sheetViews>
  <sheetFormatPr defaultColWidth="8.5546875" defaultRowHeight="14.25"/>
  <cols>
    <col min="1" max="1" width="20.6640625" style="73" customWidth="1"/>
    <col min="2" max="10" width="9.21875" style="73" customWidth="1"/>
    <col min="11" max="11" width="20.6640625" style="73" customWidth="1"/>
    <col min="12" max="12" width="5.6640625" style="73" customWidth="1"/>
    <col min="13" max="13" width="28.44140625" style="73" customWidth="1"/>
    <col min="14" max="16384" width="8.5546875" style="73"/>
  </cols>
  <sheetData>
    <row r="2" spans="1:12" ht="50.25" customHeight="1">
      <c r="A2" s="786" t="s">
        <v>548</v>
      </c>
      <c r="B2" s="786"/>
      <c r="C2" s="786"/>
      <c r="D2" s="786"/>
      <c r="E2" s="786"/>
      <c r="F2" s="786"/>
      <c r="G2" s="786"/>
      <c r="H2" s="786"/>
      <c r="I2" s="786"/>
      <c r="J2" s="786"/>
      <c r="K2" s="786"/>
      <c r="L2" s="786"/>
    </row>
    <row r="3" spans="1:12" ht="44.25" customHeight="1">
      <c r="A3" s="787" t="s">
        <v>293</v>
      </c>
      <c r="B3" s="787"/>
      <c r="C3" s="787"/>
      <c r="D3" s="787"/>
      <c r="E3" s="787"/>
      <c r="F3" s="787"/>
      <c r="G3" s="787"/>
      <c r="H3" s="787"/>
      <c r="I3" s="787"/>
      <c r="J3" s="787"/>
      <c r="K3" s="787"/>
      <c r="L3" s="787"/>
    </row>
    <row r="4" spans="1:12" ht="24.75" customHeight="1">
      <c r="A4" s="788">
        <v>2022</v>
      </c>
      <c r="B4" s="788"/>
      <c r="C4" s="788"/>
      <c r="D4" s="788"/>
      <c r="E4" s="788"/>
      <c r="F4" s="788"/>
      <c r="G4" s="788"/>
      <c r="H4" s="788"/>
      <c r="I4" s="788"/>
      <c r="J4" s="788"/>
      <c r="K4" s="788"/>
      <c r="L4" s="788"/>
    </row>
    <row r="5" spans="1:12" ht="15.75" customHeight="1">
      <c r="A5" s="101" t="s">
        <v>364</v>
      </c>
      <c r="B5" s="788"/>
      <c r="C5" s="788"/>
      <c r="D5" s="788"/>
      <c r="E5" s="788"/>
      <c r="F5" s="788"/>
      <c r="G5" s="788"/>
      <c r="H5" s="788"/>
      <c r="I5" s="788"/>
      <c r="J5" s="788"/>
      <c r="K5" s="102"/>
      <c r="L5" s="102" t="s">
        <v>365</v>
      </c>
    </row>
    <row r="6" spans="1:12" ht="30" customHeight="1" thickBot="1">
      <c r="A6" s="866" t="s">
        <v>24</v>
      </c>
      <c r="B6" s="815" t="s">
        <v>344</v>
      </c>
      <c r="C6" s="815"/>
      <c r="D6" s="815"/>
      <c r="E6" s="815" t="s">
        <v>345</v>
      </c>
      <c r="F6" s="815"/>
      <c r="G6" s="815"/>
      <c r="H6" s="806" t="s">
        <v>341</v>
      </c>
      <c r="I6" s="806" t="s">
        <v>342</v>
      </c>
      <c r="J6" s="806" t="s">
        <v>343</v>
      </c>
      <c r="K6" s="808" t="s">
        <v>20</v>
      </c>
      <c r="L6" s="810" t="s">
        <v>351</v>
      </c>
    </row>
    <row r="7" spans="1:12" ht="59.25" customHeight="1" thickTop="1">
      <c r="A7" s="867"/>
      <c r="B7" s="623" t="s">
        <v>346</v>
      </c>
      <c r="C7" s="623" t="s">
        <v>347</v>
      </c>
      <c r="D7" s="623" t="s">
        <v>331</v>
      </c>
      <c r="E7" s="622" t="s">
        <v>348</v>
      </c>
      <c r="F7" s="622" t="s">
        <v>349</v>
      </c>
      <c r="G7" s="622" t="s">
        <v>350</v>
      </c>
      <c r="H7" s="807"/>
      <c r="I7" s="807"/>
      <c r="J7" s="807"/>
      <c r="K7" s="809"/>
      <c r="L7" s="868"/>
    </row>
    <row r="8" spans="1:12" ht="40.15" customHeight="1" thickBot="1">
      <c r="A8" s="169" t="s">
        <v>904</v>
      </c>
      <c r="B8" s="640">
        <v>50154533</v>
      </c>
      <c r="C8" s="640">
        <v>3235799</v>
      </c>
      <c r="D8" s="448">
        <f>B8+C8</f>
        <v>53390332</v>
      </c>
      <c r="E8" s="640">
        <v>22131686</v>
      </c>
      <c r="F8" s="640">
        <v>4872657</v>
      </c>
      <c r="G8" s="448">
        <f>E8+F8</f>
        <v>27004343</v>
      </c>
      <c r="H8" s="448">
        <f>D8-G8</f>
        <v>26385989</v>
      </c>
      <c r="I8" s="640">
        <v>1581519</v>
      </c>
      <c r="J8" s="641">
        <v>24804470</v>
      </c>
      <c r="K8" s="391" t="s">
        <v>907</v>
      </c>
      <c r="L8" s="104">
        <v>41</v>
      </c>
    </row>
    <row r="9" spans="1:12" ht="40.15" customHeight="1" thickTop="1" thickBot="1">
      <c r="A9" s="170" t="s">
        <v>905</v>
      </c>
      <c r="B9" s="723">
        <v>19723677</v>
      </c>
      <c r="C9" s="723">
        <v>1890745</v>
      </c>
      <c r="D9" s="170">
        <f>B9+C9</f>
        <v>21614422</v>
      </c>
      <c r="E9" s="723">
        <v>7889469</v>
      </c>
      <c r="F9" s="723">
        <v>2892774</v>
      </c>
      <c r="G9" s="170">
        <f>E9+F9</f>
        <v>10782243</v>
      </c>
      <c r="H9" s="170">
        <f>D9-G9</f>
        <v>10832179</v>
      </c>
      <c r="I9" s="723">
        <v>792742</v>
      </c>
      <c r="J9" s="170">
        <v>10039437</v>
      </c>
      <c r="K9" s="636" t="s">
        <v>908</v>
      </c>
      <c r="L9" s="105">
        <v>42</v>
      </c>
    </row>
    <row r="10" spans="1:12" ht="40.15" customHeight="1" thickTop="1">
      <c r="A10" s="171" t="s">
        <v>906</v>
      </c>
      <c r="B10" s="640">
        <v>21675584</v>
      </c>
      <c r="C10" s="640">
        <v>618448</v>
      </c>
      <c r="D10" s="449">
        <f>B10+C10</f>
        <v>22294032</v>
      </c>
      <c r="E10" s="640">
        <v>9488919</v>
      </c>
      <c r="F10" s="640">
        <v>1419993</v>
      </c>
      <c r="G10" s="449">
        <f>E10+F10</f>
        <v>10908912</v>
      </c>
      <c r="H10" s="449">
        <f>D10-G10</f>
        <v>11385120</v>
      </c>
      <c r="I10" s="640">
        <v>276076</v>
      </c>
      <c r="J10" s="641">
        <v>11109044</v>
      </c>
      <c r="K10" s="392" t="s">
        <v>909</v>
      </c>
      <c r="L10" s="207">
        <v>43</v>
      </c>
    </row>
    <row r="11" spans="1:12" ht="49.9" customHeight="1">
      <c r="A11" s="189" t="s">
        <v>17</v>
      </c>
      <c r="B11" s="450">
        <f t="shared" ref="B11:J11" si="0">SUM(B8:B10)</f>
        <v>91553794</v>
      </c>
      <c r="C11" s="450">
        <f t="shared" si="0"/>
        <v>5744992</v>
      </c>
      <c r="D11" s="450">
        <f t="shared" si="0"/>
        <v>97298786</v>
      </c>
      <c r="E11" s="450">
        <f t="shared" si="0"/>
        <v>39510074</v>
      </c>
      <c r="F11" s="450">
        <f t="shared" si="0"/>
        <v>9185424</v>
      </c>
      <c r="G11" s="450">
        <f t="shared" si="0"/>
        <v>48695498</v>
      </c>
      <c r="H11" s="450">
        <f t="shared" si="0"/>
        <v>48603288</v>
      </c>
      <c r="I11" s="450">
        <f t="shared" si="0"/>
        <v>2650337</v>
      </c>
      <c r="J11" s="450">
        <f t="shared" si="0"/>
        <v>45952951</v>
      </c>
      <c r="K11" s="865" t="s">
        <v>21</v>
      </c>
      <c r="L11" s="865"/>
    </row>
    <row r="24" spans="5:5" ht="15">
      <c r="E24" s="128"/>
    </row>
  </sheetData>
  <mergeCells count="13">
    <mergeCell ref="K11:L11"/>
    <mergeCell ref="A2:L2"/>
    <mergeCell ref="A3:L3"/>
    <mergeCell ref="A4:L4"/>
    <mergeCell ref="B5:J5"/>
    <mergeCell ref="A6:A7"/>
    <mergeCell ref="B6:D6"/>
    <mergeCell ref="E6:G6"/>
    <mergeCell ref="H6:H7"/>
    <mergeCell ref="I6:I7"/>
    <mergeCell ref="J6:J7"/>
    <mergeCell ref="K6:K7"/>
    <mergeCell ref="L6:L7"/>
  </mergeCells>
  <printOptions horizontalCentered="1" verticalCentered="1"/>
  <pageMargins left="0.39370078740157483" right="0.39370078740157483" top="0.39370078740157483" bottom="0.39370078740157483" header="0.39370078740157483" footer="0.39370078740157483"/>
  <pageSetup paperSize="9" scale="8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545FA-2371-4290-AB51-B1B82FAE2CD2}">
  <sheetPr>
    <tabColor theme="6"/>
  </sheetPr>
  <dimension ref="A1:O24"/>
  <sheetViews>
    <sheetView rightToLeft="1" view="pageBreakPreview" topLeftCell="E1" zoomScaleNormal="100" zoomScaleSheetLayoutView="100" workbookViewId="0">
      <selection activeCell="E5" sqref="E5:G6"/>
    </sheetView>
  </sheetViews>
  <sheetFormatPr defaultRowHeight="15"/>
  <cols>
    <col min="13" max="13" width="28.44140625" customWidth="1"/>
    <col min="14" max="14" width="44.109375" customWidth="1"/>
    <col min="15" max="15" width="9.77734375" bestFit="1" customWidth="1"/>
  </cols>
  <sheetData>
    <row r="1" spans="1:15" ht="58.9" customHeight="1">
      <c r="A1" s="869" t="s">
        <v>548</v>
      </c>
      <c r="B1" s="869"/>
      <c r="C1" s="869"/>
      <c r="D1" s="869"/>
      <c r="E1" s="869"/>
      <c r="F1" s="869"/>
      <c r="G1" s="869"/>
      <c r="H1" s="869"/>
      <c r="I1" s="869"/>
      <c r="J1" s="869"/>
      <c r="K1" s="869"/>
      <c r="L1" s="282"/>
    </row>
    <row r="2" spans="1:15" ht="36" customHeight="1">
      <c r="A2" s="787" t="s">
        <v>293</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5" spans="1:15" ht="30">
      <c r="N5" s="280" t="s">
        <v>961</v>
      </c>
      <c r="O5" s="284">
        <v>26385989</v>
      </c>
    </row>
    <row r="6" spans="1:15" ht="30">
      <c r="N6" s="280" t="s">
        <v>962</v>
      </c>
      <c r="O6" s="724">
        <v>10832179</v>
      </c>
    </row>
    <row r="7" spans="1:15" ht="30">
      <c r="N7" s="280" t="s">
        <v>963</v>
      </c>
      <c r="O7" s="284">
        <v>11385120</v>
      </c>
    </row>
    <row r="8" spans="1:15">
      <c r="N8" s="280"/>
    </row>
    <row r="24" spans="1:12">
      <c r="A24" s="819" t="s">
        <v>698</v>
      </c>
      <c r="B24" s="819"/>
      <c r="C24" s="819"/>
      <c r="D24" s="819"/>
      <c r="E24" s="870"/>
      <c r="F24" s="819"/>
      <c r="G24" s="819"/>
      <c r="H24" s="819"/>
      <c r="I24" s="819"/>
      <c r="J24" s="819"/>
      <c r="K24" s="819"/>
      <c r="L24" s="281"/>
    </row>
  </sheetData>
  <mergeCells count="5">
    <mergeCell ref="A1:K1"/>
    <mergeCell ref="A2:K2"/>
    <mergeCell ref="A3:K3"/>
    <mergeCell ref="A4:K4"/>
    <mergeCell ref="A24:K24"/>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21151-26A9-4FA2-BAB1-8510FE4E60A0}">
  <sheetPr>
    <tabColor theme="6"/>
  </sheetPr>
  <dimension ref="A2:J24"/>
  <sheetViews>
    <sheetView rightToLeft="1" view="pageBreakPreview" zoomScaleNormal="100" zoomScaleSheetLayoutView="100" workbookViewId="0">
      <selection activeCell="G12" sqref="G12"/>
    </sheetView>
  </sheetViews>
  <sheetFormatPr defaultColWidth="8.5546875" defaultRowHeight="14.25"/>
  <cols>
    <col min="1" max="1" width="25.6640625" style="73" customWidth="1"/>
    <col min="2" max="8" width="8.6640625" style="73" customWidth="1"/>
    <col min="9" max="9" width="25.6640625" style="73" customWidth="1"/>
    <col min="10" max="10" width="5.6640625" style="73" customWidth="1"/>
    <col min="11" max="12" width="8.5546875" style="73"/>
    <col min="13" max="13" width="28.44140625" style="73" customWidth="1"/>
    <col min="14" max="16384" width="8.5546875" style="73"/>
  </cols>
  <sheetData>
    <row r="2" spans="1:10" ht="39" customHeight="1">
      <c r="A2" s="786" t="s">
        <v>549</v>
      </c>
      <c r="B2" s="786"/>
      <c r="C2" s="786"/>
      <c r="D2" s="786"/>
      <c r="E2" s="786"/>
      <c r="F2" s="786"/>
      <c r="G2" s="786"/>
      <c r="H2" s="786"/>
      <c r="I2" s="786"/>
      <c r="J2" s="786"/>
    </row>
    <row r="3" spans="1:10" ht="35.25" customHeight="1">
      <c r="A3" s="787" t="s">
        <v>294</v>
      </c>
      <c r="B3" s="787"/>
      <c r="C3" s="787"/>
      <c r="D3" s="787"/>
      <c r="E3" s="787"/>
      <c r="F3" s="787"/>
      <c r="G3" s="787"/>
      <c r="H3" s="787"/>
      <c r="I3" s="787"/>
      <c r="J3" s="787"/>
    </row>
    <row r="4" spans="1:10" ht="15" customHeight="1">
      <c r="A4" s="788">
        <v>2022</v>
      </c>
      <c r="B4" s="788"/>
      <c r="C4" s="788"/>
      <c r="D4" s="788"/>
      <c r="E4" s="788"/>
      <c r="F4" s="788"/>
      <c r="G4" s="788"/>
      <c r="H4" s="788"/>
      <c r="I4" s="788"/>
      <c r="J4" s="788"/>
    </row>
    <row r="5" spans="1:10" ht="15.75">
      <c r="A5" s="101" t="s">
        <v>368</v>
      </c>
      <c r="B5" s="103"/>
      <c r="C5" s="397"/>
      <c r="D5" s="397"/>
      <c r="E5" s="397"/>
      <c r="F5" s="102"/>
      <c r="G5" s="397"/>
      <c r="H5" s="397"/>
      <c r="I5" s="102"/>
      <c r="J5" s="102" t="s">
        <v>369</v>
      </c>
    </row>
    <row r="6" spans="1:10" s="13" customFormat="1" ht="39" customHeight="1">
      <c r="A6" s="871" t="s">
        <v>24</v>
      </c>
      <c r="B6" s="874" t="s">
        <v>12</v>
      </c>
      <c r="C6" s="876" t="s">
        <v>161</v>
      </c>
      <c r="D6" s="876" t="s">
        <v>162</v>
      </c>
      <c r="E6" s="874" t="s">
        <v>163</v>
      </c>
      <c r="F6" s="876" t="s">
        <v>164</v>
      </c>
      <c r="G6" s="892" t="s">
        <v>15</v>
      </c>
      <c r="H6" s="893"/>
      <c r="I6" s="880" t="s">
        <v>20</v>
      </c>
      <c r="J6" s="883" t="s">
        <v>335</v>
      </c>
    </row>
    <row r="7" spans="1:10" s="13" customFormat="1" ht="39" customHeight="1">
      <c r="A7" s="872"/>
      <c r="B7" s="875"/>
      <c r="C7" s="877"/>
      <c r="D7" s="877"/>
      <c r="E7" s="875"/>
      <c r="F7" s="877"/>
      <c r="G7" s="886" t="s">
        <v>160</v>
      </c>
      <c r="H7" s="887"/>
      <c r="I7" s="881"/>
      <c r="J7" s="884"/>
    </row>
    <row r="8" spans="1:10" s="13" customFormat="1" ht="32.25" customHeight="1">
      <c r="A8" s="872"/>
      <c r="B8" s="888" t="s">
        <v>157</v>
      </c>
      <c r="C8" s="890" t="s">
        <v>153</v>
      </c>
      <c r="D8" s="890" t="s">
        <v>152</v>
      </c>
      <c r="E8" s="890" t="s">
        <v>158</v>
      </c>
      <c r="F8" s="890" t="s">
        <v>159</v>
      </c>
      <c r="G8" s="131" t="s">
        <v>26</v>
      </c>
      <c r="H8" s="131" t="s">
        <v>48</v>
      </c>
      <c r="I8" s="881"/>
      <c r="J8" s="884"/>
    </row>
    <row r="9" spans="1:10" s="13" customFormat="1" ht="39" customHeight="1">
      <c r="A9" s="873"/>
      <c r="B9" s="889"/>
      <c r="C9" s="891"/>
      <c r="D9" s="891"/>
      <c r="E9" s="891"/>
      <c r="F9" s="891"/>
      <c r="G9" s="130" t="s">
        <v>49</v>
      </c>
      <c r="H9" s="130" t="s">
        <v>50</v>
      </c>
      <c r="I9" s="882"/>
      <c r="J9" s="885"/>
    </row>
    <row r="10" spans="1:10" ht="40.15" customHeight="1" thickBot="1">
      <c r="A10" s="169" t="s">
        <v>904</v>
      </c>
      <c r="B10" s="640">
        <v>42075</v>
      </c>
      <c r="C10" s="643">
        <v>41</v>
      </c>
      <c r="D10" s="643">
        <v>9</v>
      </c>
      <c r="E10" s="640">
        <v>149477</v>
      </c>
      <c r="F10" s="640">
        <v>73873</v>
      </c>
      <c r="G10" s="640">
        <v>15022916</v>
      </c>
      <c r="H10" s="640">
        <v>9781554</v>
      </c>
      <c r="I10" s="208" t="s">
        <v>907</v>
      </c>
      <c r="J10" s="104">
        <v>41</v>
      </c>
    </row>
    <row r="11" spans="1:10" ht="40.15" customHeight="1" thickTop="1" thickBot="1">
      <c r="A11" s="170" t="s">
        <v>905</v>
      </c>
      <c r="B11" s="642">
        <v>45269</v>
      </c>
      <c r="C11" s="644">
        <v>37</v>
      </c>
      <c r="D11" s="644">
        <v>13</v>
      </c>
      <c r="E11" s="642">
        <v>150478</v>
      </c>
      <c r="F11" s="642">
        <v>75413</v>
      </c>
      <c r="G11" s="642">
        <v>6499509</v>
      </c>
      <c r="H11" s="642">
        <v>3539928</v>
      </c>
      <c r="I11" s="645" t="s">
        <v>908</v>
      </c>
      <c r="J11" s="105">
        <v>42</v>
      </c>
    </row>
    <row r="12" spans="1:10" ht="40.15" customHeight="1" thickTop="1">
      <c r="A12" s="171" t="s">
        <v>906</v>
      </c>
      <c r="B12" s="640">
        <v>38057</v>
      </c>
      <c r="C12" s="643">
        <v>43</v>
      </c>
      <c r="D12" s="643">
        <v>6</v>
      </c>
      <c r="E12" s="640">
        <v>149704</v>
      </c>
      <c r="F12" s="640">
        <v>76451</v>
      </c>
      <c r="G12" s="640">
        <v>5646393</v>
      </c>
      <c r="H12" s="640">
        <v>5462652</v>
      </c>
      <c r="I12" s="209" t="s">
        <v>909</v>
      </c>
      <c r="J12" s="207">
        <v>43</v>
      </c>
    </row>
    <row r="13" spans="1:10" ht="49.9" customHeight="1">
      <c r="A13" s="189" t="s">
        <v>17</v>
      </c>
      <c r="B13" s="646">
        <v>41863</v>
      </c>
      <c r="C13" s="647">
        <v>41</v>
      </c>
      <c r="D13" s="648">
        <v>9</v>
      </c>
      <c r="E13" s="646">
        <v>149751</v>
      </c>
      <c r="F13" s="646">
        <v>74804</v>
      </c>
      <c r="G13" s="451">
        <f>SUM(G10:G12)</f>
        <v>27168818</v>
      </c>
      <c r="H13" s="451">
        <f>SUM(H10:H12)</f>
        <v>18784134</v>
      </c>
      <c r="I13" s="865" t="s">
        <v>21</v>
      </c>
      <c r="J13" s="865"/>
    </row>
    <row r="14" spans="1:10" ht="21.75" customHeight="1">
      <c r="A14" s="878" t="s">
        <v>330</v>
      </c>
      <c r="B14" s="878"/>
      <c r="C14" s="878"/>
      <c r="D14" s="74"/>
      <c r="E14" s="74"/>
      <c r="F14" s="879" t="s">
        <v>150</v>
      </c>
      <c r="G14" s="879"/>
      <c r="H14" s="879"/>
      <c r="I14" s="879"/>
      <c r="J14" s="879"/>
    </row>
    <row r="24" spans="5:5" ht="15">
      <c r="E24" s="128"/>
    </row>
  </sheetData>
  <mergeCells count="21">
    <mergeCell ref="I13:J13"/>
    <mergeCell ref="A14:C14"/>
    <mergeCell ref="F14:J14"/>
    <mergeCell ref="I6:I9"/>
    <mergeCell ref="J6:J9"/>
    <mergeCell ref="G7:H7"/>
    <mergeCell ref="B8:B9"/>
    <mergeCell ref="C8:C9"/>
    <mergeCell ref="D8:D9"/>
    <mergeCell ref="E8:E9"/>
    <mergeCell ref="G6:H6"/>
    <mergeCell ref="F8:F9"/>
    <mergeCell ref="A2:J2"/>
    <mergeCell ref="A3:J3"/>
    <mergeCell ref="A4:J4"/>
    <mergeCell ref="A6:A9"/>
    <mergeCell ref="B6:B7"/>
    <mergeCell ref="C6:C7"/>
    <mergeCell ref="D6:D7"/>
    <mergeCell ref="E6:E7"/>
    <mergeCell ref="F6:F7"/>
  </mergeCells>
  <printOptions horizontalCentered="1" verticalCentered="1"/>
  <pageMargins left="0.39370078740157483" right="0.39370078740157483" top="0.39370078740157483" bottom="0.39370078740157483" header="0.39370078740157483" footer="0.39370078740157483"/>
  <pageSetup paperSize="9" scale="9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4" width="13.109375" style="2" customWidth="1"/>
    <col min="5" max="5" width="4.109375" style="2" customWidth="1"/>
    <col min="6" max="12" width="8.5546875" style="2"/>
    <col min="13" max="13" width="28.44140625" style="2" customWidth="1"/>
    <col min="14" max="16384" width="8.5546875" style="2"/>
  </cols>
  <sheetData>
    <row r="1" spans="1:1" ht="300.60000000000002" customHeight="1" thickBot="1"/>
    <row r="2" spans="1:1" ht="192" customHeight="1" thickTop="1" thickBot="1">
      <c r="A2" s="180" t="s">
        <v>651</v>
      </c>
    </row>
    <row r="3"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2" manualBreakCount="2">
    <brk id="1" man="1"/>
    <brk id="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46AD8-0BD9-4784-96DC-7D681F6E0422}">
  <sheetPr>
    <tabColor theme="6"/>
  </sheetPr>
  <dimension ref="A2:I24"/>
  <sheetViews>
    <sheetView rightToLeft="1" view="pageBreakPreview" zoomScaleNormal="100" zoomScaleSheetLayoutView="100" workbookViewId="0">
      <selection activeCell="D11" sqref="D11"/>
    </sheetView>
  </sheetViews>
  <sheetFormatPr defaultColWidth="2.5546875" defaultRowHeight="14.25"/>
  <cols>
    <col min="1" max="1" width="25.6640625" style="11" customWidth="1"/>
    <col min="2" max="4" width="8.6640625" style="11" customWidth="1"/>
    <col min="5" max="5" width="7.77734375" style="11" bestFit="1" customWidth="1"/>
    <col min="6" max="7" width="9.5546875" style="11" bestFit="1" customWidth="1"/>
    <col min="8" max="8" width="25.6640625" style="11" customWidth="1"/>
    <col min="9" max="9" width="5.6640625" style="11" customWidth="1"/>
    <col min="10" max="12" width="2.5546875" style="11"/>
    <col min="13" max="13" width="28.44140625" style="11" customWidth="1"/>
    <col min="14" max="16384" width="2.5546875" style="11"/>
  </cols>
  <sheetData>
    <row r="2" spans="1:9" ht="62.25" customHeight="1">
      <c r="A2" s="900" t="s">
        <v>929</v>
      </c>
      <c r="B2" s="900"/>
      <c r="C2" s="900"/>
      <c r="D2" s="900"/>
      <c r="E2" s="900"/>
      <c r="F2" s="900"/>
      <c r="G2" s="900"/>
      <c r="H2" s="900"/>
      <c r="I2" s="900"/>
    </row>
    <row r="3" spans="1:9" ht="44.25" customHeight="1">
      <c r="A3" s="901" t="s">
        <v>461</v>
      </c>
      <c r="B3" s="901"/>
      <c r="C3" s="901"/>
      <c r="D3" s="901"/>
      <c r="E3" s="901"/>
      <c r="F3" s="901"/>
      <c r="G3" s="901"/>
      <c r="H3" s="901"/>
      <c r="I3" s="901"/>
    </row>
    <row r="4" spans="1:9" ht="15.75">
      <c r="A4" s="129"/>
      <c r="B4" s="902">
        <v>2022</v>
      </c>
      <c r="C4" s="902"/>
      <c r="D4" s="902"/>
      <c r="E4" s="902"/>
      <c r="F4" s="902"/>
      <c r="G4" s="902"/>
      <c r="H4" s="129"/>
      <c r="I4" s="129"/>
    </row>
    <row r="5" spans="1:9" ht="15.75" customHeight="1">
      <c r="A5" s="7" t="s">
        <v>472</v>
      </c>
      <c r="B5" s="136"/>
      <c r="C5" s="136"/>
      <c r="D5" s="136"/>
      <c r="E5" s="136"/>
      <c r="F5" s="136"/>
      <c r="G5" s="136"/>
      <c r="H5" s="903" t="s">
        <v>473</v>
      </c>
      <c r="I5" s="903"/>
    </row>
    <row r="6" spans="1:9" s="12" customFormat="1" ht="35.25" customHeight="1">
      <c r="A6" s="904" t="s">
        <v>357</v>
      </c>
      <c r="B6" s="848" t="s">
        <v>376</v>
      </c>
      <c r="C6" s="849"/>
      <c r="D6" s="850"/>
      <c r="E6" s="848" t="s">
        <v>457</v>
      </c>
      <c r="F6" s="849"/>
      <c r="G6" s="850"/>
      <c r="H6" s="907" t="s">
        <v>20</v>
      </c>
      <c r="I6" s="910" t="s">
        <v>352</v>
      </c>
    </row>
    <row r="7" spans="1:9" s="12" customFormat="1" ht="35.25" customHeight="1">
      <c r="A7" s="905"/>
      <c r="B7" s="851"/>
      <c r="C7" s="852"/>
      <c r="D7" s="853"/>
      <c r="E7" s="851"/>
      <c r="F7" s="852"/>
      <c r="G7" s="853"/>
      <c r="H7" s="908"/>
      <c r="I7" s="911"/>
    </row>
    <row r="8" spans="1:9" s="12" customFormat="1" ht="24">
      <c r="A8" s="906"/>
      <c r="B8" s="133" t="s">
        <v>456</v>
      </c>
      <c r="C8" s="132" t="s">
        <v>458</v>
      </c>
      <c r="D8" s="132" t="s">
        <v>377</v>
      </c>
      <c r="E8" s="132" t="s">
        <v>456</v>
      </c>
      <c r="F8" s="132" t="s">
        <v>466</v>
      </c>
      <c r="G8" s="132" t="s">
        <v>377</v>
      </c>
      <c r="H8" s="909"/>
      <c r="I8" s="912"/>
    </row>
    <row r="9" spans="1:9" s="12" customFormat="1" ht="40.15" customHeight="1" thickBot="1">
      <c r="A9" s="156" t="s">
        <v>553</v>
      </c>
      <c r="B9" s="649">
        <v>173</v>
      </c>
      <c r="C9" s="649">
        <v>22960</v>
      </c>
      <c r="D9" s="267">
        <f>B9+C9</f>
        <v>23133</v>
      </c>
      <c r="E9" s="649">
        <v>39851</v>
      </c>
      <c r="F9" s="649">
        <v>1806082</v>
      </c>
      <c r="G9" s="650">
        <f>E9+F9</f>
        <v>1845933</v>
      </c>
      <c r="H9" s="116" t="s">
        <v>552</v>
      </c>
      <c r="I9" s="115">
        <v>45</v>
      </c>
    </row>
    <row r="10" spans="1:9" s="12" customFormat="1" ht="40.15" customHeight="1" thickBot="1">
      <c r="A10" s="157" t="s">
        <v>554</v>
      </c>
      <c r="B10" s="651">
        <v>261</v>
      </c>
      <c r="C10" s="651">
        <v>40391</v>
      </c>
      <c r="D10" s="652">
        <f>B10+C10</f>
        <v>40652</v>
      </c>
      <c r="E10" s="651">
        <v>83984</v>
      </c>
      <c r="F10" s="651">
        <v>2602845</v>
      </c>
      <c r="G10" s="653">
        <f>E10+F10</f>
        <v>2686829</v>
      </c>
      <c r="H10" s="118" t="s">
        <v>550</v>
      </c>
      <c r="I10" s="117">
        <v>46</v>
      </c>
    </row>
    <row r="11" spans="1:9" s="12" customFormat="1" ht="40.15" customHeight="1">
      <c r="A11" s="159" t="s">
        <v>555</v>
      </c>
      <c r="B11" s="654">
        <v>2447</v>
      </c>
      <c r="C11" s="654">
        <v>172194</v>
      </c>
      <c r="D11" s="655">
        <f>B11+C11</f>
        <v>174641</v>
      </c>
      <c r="E11" s="654">
        <v>433800</v>
      </c>
      <c r="F11" s="654">
        <v>9284201</v>
      </c>
      <c r="G11" s="656">
        <f>E11+F11</f>
        <v>9718001</v>
      </c>
      <c r="H11" s="211" t="s">
        <v>551</v>
      </c>
      <c r="I11" s="210">
        <v>47</v>
      </c>
    </row>
    <row r="12" spans="1:9" s="12" customFormat="1" ht="49.9" customHeight="1">
      <c r="A12" s="172" t="s">
        <v>17</v>
      </c>
      <c r="B12" s="657">
        <f>SUM(B9:B11)</f>
        <v>2881</v>
      </c>
      <c r="C12" s="657">
        <f>SUM(C9:C11)</f>
        <v>235545</v>
      </c>
      <c r="D12" s="657">
        <f>B12+C12</f>
        <v>238426</v>
      </c>
      <c r="E12" s="657">
        <f>SUM(E9:E11)</f>
        <v>557635</v>
      </c>
      <c r="F12" s="657">
        <f>SUM(F9:F11)</f>
        <v>13693128</v>
      </c>
      <c r="G12" s="658">
        <f>E12+F12</f>
        <v>14250763</v>
      </c>
      <c r="H12" s="894" t="s">
        <v>21</v>
      </c>
      <c r="I12" s="895"/>
    </row>
    <row r="13" spans="1:9" ht="24.6" customHeight="1">
      <c r="A13" s="896" t="s">
        <v>167</v>
      </c>
      <c r="B13" s="896"/>
      <c r="C13" s="896"/>
      <c r="D13" s="896"/>
      <c r="E13" s="897" t="s">
        <v>168</v>
      </c>
      <c r="F13" s="897"/>
      <c r="G13" s="897"/>
      <c r="H13" s="897"/>
      <c r="I13" s="897"/>
    </row>
    <row r="14" spans="1:9" ht="48.75" customHeight="1">
      <c r="A14" s="898"/>
      <c r="B14" s="898"/>
      <c r="C14" s="898"/>
      <c r="D14" s="898"/>
      <c r="E14" s="898"/>
      <c r="H14" s="899"/>
      <c r="I14" s="899"/>
    </row>
    <row r="24" spans="5:5" ht="15">
      <c r="E24" s="332"/>
    </row>
  </sheetData>
  <mergeCells count="14">
    <mergeCell ref="A2:I2"/>
    <mergeCell ref="A3:I3"/>
    <mergeCell ref="B4:G4"/>
    <mergeCell ref="H5:I5"/>
    <mergeCell ref="A6:A8"/>
    <mergeCell ref="B6:D7"/>
    <mergeCell ref="E6:G7"/>
    <mergeCell ref="H6:H8"/>
    <mergeCell ref="I6:I8"/>
    <mergeCell ref="H12:I12"/>
    <mergeCell ref="A13:D13"/>
    <mergeCell ref="E13:I13"/>
    <mergeCell ref="A14:E14"/>
    <mergeCell ref="H14:I14"/>
  </mergeCells>
  <printOptions horizontalCentered="1" verticalCentered="1"/>
  <pageMargins left="0.39370078740157483" right="0.39370078740157483" top="0.39370078740157483" bottom="0.39370078740157483" header="0.39370078740157483" footer="0.3937007874015748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3FBC3-3A12-46C3-85BE-24C315525723}">
  <sheetPr>
    <tabColor theme="6"/>
  </sheetPr>
  <dimension ref="A2:L24"/>
  <sheetViews>
    <sheetView rightToLeft="1" view="pageBreakPreview" zoomScaleNormal="100" zoomScaleSheetLayoutView="100" workbookViewId="0">
      <selection activeCell="E10" sqref="E10"/>
    </sheetView>
  </sheetViews>
  <sheetFormatPr defaultColWidth="2.5546875" defaultRowHeight="14.25"/>
  <cols>
    <col min="1" max="1" width="20.6640625" style="11" customWidth="1"/>
    <col min="2" max="10" width="8.6640625" style="11" customWidth="1"/>
    <col min="11" max="11" width="20.6640625" style="11" customWidth="1"/>
    <col min="12" max="12" width="5.6640625" style="11" customWidth="1"/>
    <col min="13" max="13" width="28.44140625" style="11" customWidth="1"/>
    <col min="14" max="16384" width="2.5546875" style="11"/>
  </cols>
  <sheetData>
    <row r="2" spans="1:12" s="73" customFormat="1" ht="37.5" customHeight="1">
      <c r="A2" s="786" t="s">
        <v>379</v>
      </c>
      <c r="B2" s="786"/>
      <c r="C2" s="786"/>
      <c r="D2" s="786"/>
      <c r="E2" s="786"/>
      <c r="F2" s="786"/>
      <c r="G2" s="786"/>
      <c r="H2" s="786"/>
      <c r="I2" s="786"/>
      <c r="J2" s="786"/>
      <c r="K2" s="786"/>
      <c r="L2" s="786"/>
    </row>
    <row r="3" spans="1:12" s="73" customFormat="1" ht="33.75" customHeight="1">
      <c r="A3" s="787" t="s">
        <v>380</v>
      </c>
      <c r="B3" s="787"/>
      <c r="C3" s="787"/>
      <c r="D3" s="787"/>
      <c r="E3" s="787"/>
      <c r="F3" s="787"/>
      <c r="G3" s="787"/>
      <c r="H3" s="787"/>
      <c r="I3" s="787"/>
      <c r="J3" s="787"/>
      <c r="K3" s="787"/>
      <c r="L3" s="787"/>
    </row>
    <row r="4" spans="1:12" s="73" customFormat="1" ht="15" customHeight="1">
      <c r="A4" s="788">
        <v>2022</v>
      </c>
      <c r="B4" s="788"/>
      <c r="C4" s="788"/>
      <c r="D4" s="788"/>
      <c r="E4" s="788"/>
      <c r="F4" s="788"/>
      <c r="G4" s="788"/>
      <c r="H4" s="788"/>
      <c r="I4" s="788"/>
      <c r="J4" s="788"/>
      <c r="K4" s="788"/>
      <c r="L4" s="788"/>
    </row>
    <row r="5" spans="1:12" ht="16.5" customHeight="1">
      <c r="A5" s="915" t="s">
        <v>370</v>
      </c>
      <c r="B5" s="915"/>
      <c r="C5" s="136"/>
      <c r="D5" s="136"/>
      <c r="E5" s="136"/>
      <c r="F5" s="136"/>
      <c r="G5" s="136"/>
      <c r="H5" s="136"/>
      <c r="I5" s="136"/>
      <c r="J5" s="136"/>
      <c r="K5" s="712"/>
      <c r="L5" s="6" t="s">
        <v>378</v>
      </c>
    </row>
    <row r="6" spans="1:12" s="73" customFormat="1" ht="30" customHeight="1" thickBot="1">
      <c r="A6" s="806" t="s">
        <v>24</v>
      </c>
      <c r="B6" s="815" t="s">
        <v>344</v>
      </c>
      <c r="C6" s="815"/>
      <c r="D6" s="815"/>
      <c r="E6" s="815" t="s">
        <v>345</v>
      </c>
      <c r="F6" s="815"/>
      <c r="G6" s="815"/>
      <c r="H6" s="916" t="s">
        <v>341</v>
      </c>
      <c r="I6" s="806" t="s">
        <v>342</v>
      </c>
      <c r="J6" s="806" t="s">
        <v>343</v>
      </c>
      <c r="K6" s="808" t="s">
        <v>20</v>
      </c>
      <c r="L6" s="810" t="s">
        <v>351</v>
      </c>
    </row>
    <row r="7" spans="1:12" s="73" customFormat="1" ht="59.25" customHeight="1" thickTop="1">
      <c r="A7" s="807"/>
      <c r="B7" s="623" t="s">
        <v>416</v>
      </c>
      <c r="C7" s="623" t="s">
        <v>347</v>
      </c>
      <c r="D7" s="623" t="s">
        <v>331</v>
      </c>
      <c r="E7" s="622" t="s">
        <v>348</v>
      </c>
      <c r="F7" s="622" t="s">
        <v>349</v>
      </c>
      <c r="G7" s="622" t="s">
        <v>350</v>
      </c>
      <c r="H7" s="807"/>
      <c r="I7" s="807"/>
      <c r="J7" s="807"/>
      <c r="K7" s="809"/>
      <c r="L7" s="868"/>
    </row>
    <row r="8" spans="1:12" s="12" customFormat="1" ht="40.15" customHeight="1" thickBot="1">
      <c r="A8" s="156" t="s">
        <v>553</v>
      </c>
      <c r="B8" s="659">
        <v>8861278</v>
      </c>
      <c r="C8" s="660">
        <v>1061579</v>
      </c>
      <c r="D8" s="659">
        <f>B8+C8</f>
        <v>9922857</v>
      </c>
      <c r="E8" s="660">
        <v>344871</v>
      </c>
      <c r="F8" s="660">
        <v>919107</v>
      </c>
      <c r="G8" s="659">
        <f>F8+E8</f>
        <v>1263978</v>
      </c>
      <c r="H8" s="659">
        <v>8658879</v>
      </c>
      <c r="I8" s="660">
        <v>447591</v>
      </c>
      <c r="J8" s="659">
        <f>H8-I8</f>
        <v>8211288</v>
      </c>
      <c r="K8" s="116" t="s">
        <v>552</v>
      </c>
      <c r="L8" s="115">
        <v>45</v>
      </c>
    </row>
    <row r="9" spans="1:12" s="12" customFormat="1" ht="40.15" customHeight="1" thickBot="1">
      <c r="A9" s="157" t="s">
        <v>554</v>
      </c>
      <c r="B9" s="661">
        <v>8381941</v>
      </c>
      <c r="C9" s="662">
        <v>2551106</v>
      </c>
      <c r="D9" s="661">
        <f>B9+C9</f>
        <v>10933047</v>
      </c>
      <c r="E9" s="662">
        <v>275705</v>
      </c>
      <c r="F9" s="662">
        <v>1420972</v>
      </c>
      <c r="G9" s="661">
        <f>F9+E9</f>
        <v>1696677</v>
      </c>
      <c r="H9" s="661">
        <v>9236370</v>
      </c>
      <c r="I9" s="662">
        <v>263018</v>
      </c>
      <c r="J9" s="661">
        <f>H9-I9</f>
        <v>8973352</v>
      </c>
      <c r="K9" s="118" t="s">
        <v>550</v>
      </c>
      <c r="L9" s="117">
        <v>46</v>
      </c>
    </row>
    <row r="10" spans="1:12" s="12" customFormat="1" ht="40.15" customHeight="1" thickTop="1">
      <c r="A10" s="159" t="s">
        <v>555</v>
      </c>
      <c r="B10" s="663">
        <v>31556740</v>
      </c>
      <c r="C10" s="664">
        <v>7454532</v>
      </c>
      <c r="D10" s="722">
        <f>B10+C10</f>
        <v>39011272</v>
      </c>
      <c r="E10" s="664">
        <v>1445630</v>
      </c>
      <c r="F10" s="664">
        <v>6233519</v>
      </c>
      <c r="G10" s="722">
        <f>F10+E10</f>
        <v>7679149</v>
      </c>
      <c r="H10" s="663">
        <v>31332123</v>
      </c>
      <c r="I10" s="664">
        <v>1732331</v>
      </c>
      <c r="J10" s="722">
        <f>H10-I10</f>
        <v>29599792</v>
      </c>
      <c r="K10" s="211" t="s">
        <v>551</v>
      </c>
      <c r="L10" s="210">
        <v>47</v>
      </c>
    </row>
    <row r="11" spans="1:12" s="12" customFormat="1" ht="49.9" customHeight="1">
      <c r="A11" s="181" t="s">
        <v>17</v>
      </c>
      <c r="B11" s="665">
        <f t="shared" ref="B11:J11" si="0">SUM(B8:B10)</f>
        <v>48799959</v>
      </c>
      <c r="C11" s="665">
        <f t="shared" si="0"/>
        <v>11067217</v>
      </c>
      <c r="D11" s="665">
        <f t="shared" si="0"/>
        <v>59867176</v>
      </c>
      <c r="E11" s="665">
        <f t="shared" si="0"/>
        <v>2066206</v>
      </c>
      <c r="F11" s="665">
        <f t="shared" si="0"/>
        <v>8573598</v>
      </c>
      <c r="G11" s="665">
        <f t="shared" si="0"/>
        <v>10639804</v>
      </c>
      <c r="H11" s="665">
        <f t="shared" si="0"/>
        <v>49227372</v>
      </c>
      <c r="I11" s="665">
        <f t="shared" si="0"/>
        <v>2442940</v>
      </c>
      <c r="J11" s="665">
        <f t="shared" si="0"/>
        <v>46784432</v>
      </c>
      <c r="K11" s="913" t="s">
        <v>21</v>
      </c>
      <c r="L11" s="914"/>
    </row>
    <row r="24" spans="5:5" ht="15">
      <c r="E24" s="332"/>
    </row>
  </sheetData>
  <mergeCells count="13">
    <mergeCell ref="K11:L11"/>
    <mergeCell ref="A2:L2"/>
    <mergeCell ref="A3:L3"/>
    <mergeCell ref="A4:L4"/>
    <mergeCell ref="A5:B5"/>
    <mergeCell ref="A6:A7"/>
    <mergeCell ref="B6:D6"/>
    <mergeCell ref="E6:G6"/>
    <mergeCell ref="H6:H7"/>
    <mergeCell ref="I6:I7"/>
    <mergeCell ref="J6:J7"/>
    <mergeCell ref="K6:K7"/>
    <mergeCell ref="L6:L7"/>
  </mergeCells>
  <printOptions horizontalCentered="1" verticalCentered="1"/>
  <pageMargins left="0.39370078740157483" right="0.39370078740157483" top="0.39370078740157483" bottom="0.39370078740157483" header="0.39370078740157483" footer="0.39370078740157483"/>
  <pageSetup paperSize="9" scale="93"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5968E-4458-443A-A45D-E87E285F4361}">
  <sheetPr>
    <tabColor theme="6"/>
  </sheetPr>
  <dimension ref="A1:O24"/>
  <sheetViews>
    <sheetView rightToLeft="1" view="pageBreakPreview" zoomScaleNormal="100" zoomScaleSheetLayoutView="100" workbookViewId="0">
      <selection activeCell="E5" sqref="E5:G6"/>
    </sheetView>
  </sheetViews>
  <sheetFormatPr defaultRowHeight="15"/>
  <cols>
    <col min="13" max="13" width="28.44140625" customWidth="1"/>
    <col min="14" max="14" width="44.109375" customWidth="1"/>
    <col min="15" max="15" width="9.77734375" bestFit="1" customWidth="1"/>
  </cols>
  <sheetData>
    <row r="1" spans="1:15" ht="58.9" customHeight="1">
      <c r="A1" s="869" t="s">
        <v>379</v>
      </c>
      <c r="B1" s="869"/>
      <c r="C1" s="869"/>
      <c r="D1" s="869"/>
      <c r="E1" s="869"/>
      <c r="F1" s="869"/>
      <c r="G1" s="869"/>
      <c r="H1" s="869"/>
      <c r="I1" s="869"/>
      <c r="J1" s="869"/>
      <c r="K1" s="869"/>
      <c r="L1" s="282"/>
    </row>
    <row r="2" spans="1:15" ht="36" customHeight="1">
      <c r="A2" s="787" t="s">
        <v>380</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5" spans="1:15" ht="45.75" thickBot="1">
      <c r="N5" s="280" t="s">
        <v>700</v>
      </c>
      <c r="O5" s="659">
        <v>8658879</v>
      </c>
    </row>
    <row r="6" spans="1:15" ht="46.5" thickTop="1" thickBot="1">
      <c r="N6" s="280" t="s">
        <v>701</v>
      </c>
      <c r="O6" s="661">
        <v>9236370</v>
      </c>
    </row>
    <row r="7" spans="1:15" ht="30.75" thickTop="1">
      <c r="N7" s="280" t="s">
        <v>702</v>
      </c>
      <c r="O7" s="663">
        <v>31332123</v>
      </c>
    </row>
    <row r="8" spans="1:15">
      <c r="N8" s="280"/>
    </row>
    <row r="21" spans="1:12">
      <c r="A21" s="819" t="s">
        <v>699</v>
      </c>
      <c r="B21" s="819"/>
      <c r="C21" s="819"/>
      <c r="D21" s="819"/>
      <c r="E21" s="819"/>
      <c r="F21" s="819"/>
      <c r="G21" s="819"/>
      <c r="H21" s="819"/>
      <c r="I21" s="819"/>
      <c r="J21" s="819"/>
      <c r="K21" s="819"/>
      <c r="L21" s="281"/>
    </row>
    <row r="24" spans="1:12" ht="15.75">
      <c r="E24" s="329"/>
    </row>
  </sheetData>
  <mergeCells count="5">
    <mergeCell ref="A1:K1"/>
    <mergeCell ref="A2:K2"/>
    <mergeCell ref="A3:K3"/>
    <mergeCell ref="A4:K4"/>
    <mergeCell ref="A21:K21"/>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E592D-494B-47EA-AAC7-1E63D9D9C927}">
  <sheetPr>
    <tabColor theme="6"/>
  </sheetPr>
  <dimension ref="A1:J14"/>
  <sheetViews>
    <sheetView rightToLeft="1" view="pageBreakPreview" zoomScaleNormal="100" zoomScaleSheetLayoutView="100" workbookViewId="0">
      <selection activeCell="D10" sqref="D10"/>
    </sheetView>
  </sheetViews>
  <sheetFormatPr defaultColWidth="2.5546875" defaultRowHeight="14.25"/>
  <cols>
    <col min="1" max="1" width="25.6640625" style="11" customWidth="1"/>
    <col min="2" max="6" width="8.6640625" style="11" customWidth="1"/>
    <col min="7" max="8" width="9.5546875" style="11" bestFit="1" customWidth="1"/>
    <col min="9" max="9" width="25.6640625" style="11" customWidth="1"/>
    <col min="10" max="10" width="5.6640625" style="11" customWidth="1"/>
    <col min="11" max="16384" width="2.5546875" style="11"/>
  </cols>
  <sheetData>
    <row r="1" spans="1:10" ht="14.25" customHeight="1"/>
    <row r="2" spans="1:10" ht="46.5" customHeight="1">
      <c r="A2" s="832" t="s">
        <v>474</v>
      </c>
      <c r="B2" s="833"/>
      <c r="C2" s="833"/>
      <c r="D2" s="833"/>
      <c r="E2" s="833"/>
      <c r="F2" s="833"/>
      <c r="G2" s="833"/>
      <c r="H2" s="833"/>
      <c r="I2" s="833"/>
      <c r="J2" s="833"/>
    </row>
    <row r="3" spans="1:10" ht="46.5" customHeight="1">
      <c r="A3" s="787" t="s">
        <v>381</v>
      </c>
      <c r="B3" s="787"/>
      <c r="C3" s="787"/>
      <c r="D3" s="787"/>
      <c r="E3" s="787"/>
      <c r="F3" s="787"/>
      <c r="G3" s="787"/>
      <c r="H3" s="787"/>
      <c r="I3" s="787"/>
      <c r="J3" s="787"/>
    </row>
    <row r="4" spans="1:10" ht="15.75">
      <c r="A4" s="788">
        <v>2022</v>
      </c>
      <c r="B4" s="788"/>
      <c r="C4" s="788"/>
      <c r="D4" s="788"/>
      <c r="E4" s="788"/>
      <c r="F4" s="788"/>
      <c r="G4" s="788"/>
      <c r="H4" s="788"/>
      <c r="I4" s="788"/>
      <c r="J4" s="788"/>
    </row>
    <row r="5" spans="1:10" ht="15.75">
      <c r="A5" s="711" t="s">
        <v>371</v>
      </c>
      <c r="B5" s="902"/>
      <c r="C5" s="902"/>
      <c r="D5" s="902"/>
      <c r="E5" s="902"/>
      <c r="F5" s="902"/>
      <c r="G5" s="737"/>
      <c r="H5" s="136"/>
      <c r="I5" s="903" t="s">
        <v>372</v>
      </c>
      <c r="J5" s="903"/>
    </row>
    <row r="6" spans="1:10" s="13" customFormat="1" ht="39" customHeight="1">
      <c r="A6" s="917" t="s">
        <v>24</v>
      </c>
      <c r="B6" s="874" t="s">
        <v>12</v>
      </c>
      <c r="C6" s="876" t="s">
        <v>161</v>
      </c>
      <c r="D6" s="876" t="s">
        <v>162</v>
      </c>
      <c r="E6" s="874" t="s">
        <v>163</v>
      </c>
      <c r="F6" s="876" t="s">
        <v>164</v>
      </c>
      <c r="G6" s="892" t="s">
        <v>15</v>
      </c>
      <c r="H6" s="893"/>
      <c r="I6" s="880" t="s">
        <v>20</v>
      </c>
      <c r="J6" s="883" t="s">
        <v>335</v>
      </c>
    </row>
    <row r="7" spans="1:10" s="13" customFormat="1" ht="39" customHeight="1">
      <c r="A7" s="918"/>
      <c r="B7" s="875"/>
      <c r="C7" s="877"/>
      <c r="D7" s="877"/>
      <c r="E7" s="875"/>
      <c r="F7" s="877"/>
      <c r="G7" s="886" t="s">
        <v>160</v>
      </c>
      <c r="H7" s="887"/>
      <c r="I7" s="881"/>
      <c r="J7" s="884"/>
    </row>
    <row r="8" spans="1:10" s="13" customFormat="1" ht="32.25" customHeight="1">
      <c r="A8" s="918"/>
      <c r="B8" s="888" t="s">
        <v>157</v>
      </c>
      <c r="C8" s="890" t="s">
        <v>153</v>
      </c>
      <c r="D8" s="890" t="s">
        <v>152</v>
      </c>
      <c r="E8" s="890" t="s">
        <v>158</v>
      </c>
      <c r="F8" s="890" t="s">
        <v>159</v>
      </c>
      <c r="G8" s="131" t="s">
        <v>26</v>
      </c>
      <c r="H8" s="131" t="s">
        <v>48</v>
      </c>
      <c r="I8" s="881"/>
      <c r="J8" s="884"/>
    </row>
    <row r="9" spans="1:10" s="13" customFormat="1" ht="39" customHeight="1">
      <c r="A9" s="919"/>
      <c r="B9" s="889"/>
      <c r="C9" s="891"/>
      <c r="D9" s="891"/>
      <c r="E9" s="891"/>
      <c r="F9" s="891"/>
      <c r="G9" s="130" t="s">
        <v>49</v>
      </c>
      <c r="H9" s="130" t="s">
        <v>50</v>
      </c>
      <c r="I9" s="882"/>
      <c r="J9" s="885"/>
    </row>
    <row r="10" spans="1:10" s="32" customFormat="1" ht="40.15" customHeight="1" thickBot="1">
      <c r="A10" s="156" t="s">
        <v>553</v>
      </c>
      <c r="B10" s="649">
        <v>80317</v>
      </c>
      <c r="C10" s="666">
        <v>3.48</v>
      </c>
      <c r="D10" s="666">
        <v>9.26</v>
      </c>
      <c r="E10" s="649">
        <v>428948</v>
      </c>
      <c r="F10" s="649">
        <v>374308</v>
      </c>
      <c r="G10" s="649">
        <v>1845933</v>
      </c>
      <c r="H10" s="649">
        <v>6365353</v>
      </c>
      <c r="I10" s="116" t="s">
        <v>552</v>
      </c>
      <c r="J10" s="115">
        <v>45</v>
      </c>
    </row>
    <row r="11" spans="1:10" s="12" customFormat="1" ht="40.15" customHeight="1" thickBot="1">
      <c r="A11" s="157" t="s">
        <v>554</v>
      </c>
      <c r="B11" s="651">
        <v>66343</v>
      </c>
      <c r="C11" s="667">
        <v>2.52</v>
      </c>
      <c r="D11" s="667">
        <v>13</v>
      </c>
      <c r="E11" s="651">
        <v>268942</v>
      </c>
      <c r="F11" s="651">
        <v>227206</v>
      </c>
      <c r="G11" s="651">
        <v>2686829</v>
      </c>
      <c r="H11" s="651">
        <v>6286522</v>
      </c>
      <c r="I11" s="118" t="s">
        <v>550</v>
      </c>
      <c r="J11" s="117">
        <v>46</v>
      </c>
    </row>
    <row r="12" spans="1:10" s="32" customFormat="1" ht="40.15" customHeight="1">
      <c r="A12" s="159" t="s">
        <v>555</v>
      </c>
      <c r="B12" s="654">
        <v>56251</v>
      </c>
      <c r="C12" s="668">
        <v>3.71</v>
      </c>
      <c r="D12" s="668">
        <v>15.98</v>
      </c>
      <c r="E12" s="654">
        <v>223380</v>
      </c>
      <c r="F12" s="654">
        <v>179409</v>
      </c>
      <c r="G12" s="654">
        <v>9718001</v>
      </c>
      <c r="H12" s="654">
        <v>19881790</v>
      </c>
      <c r="I12" s="211" t="s">
        <v>551</v>
      </c>
      <c r="J12" s="210">
        <v>47</v>
      </c>
    </row>
    <row r="13" spans="1:10" s="12" customFormat="1" ht="49.9" customHeight="1">
      <c r="A13" s="181" t="s">
        <v>17</v>
      </c>
      <c r="B13" s="657">
        <v>60323</v>
      </c>
      <c r="C13" s="669">
        <v>3.45</v>
      </c>
      <c r="D13" s="669">
        <v>14.32</v>
      </c>
      <c r="E13" s="657">
        <v>251093</v>
      </c>
      <c r="F13" s="657">
        <v>206468</v>
      </c>
      <c r="G13" s="657">
        <v>14250763</v>
      </c>
      <c r="H13" s="657">
        <v>32533666</v>
      </c>
      <c r="I13" s="135" t="s">
        <v>21</v>
      </c>
      <c r="J13" s="134"/>
    </row>
    <row r="14" spans="1:10">
      <c r="A14" s="212" t="s">
        <v>556</v>
      </c>
      <c r="J14" s="319" t="s">
        <v>916</v>
      </c>
    </row>
  </sheetData>
  <mergeCells count="20">
    <mergeCell ref="A6:A9"/>
    <mergeCell ref="B6:B7"/>
    <mergeCell ref="C6:C7"/>
    <mergeCell ref="D6:D7"/>
    <mergeCell ref="E6:E7"/>
    <mergeCell ref="B8:B9"/>
    <mergeCell ref="C8:C9"/>
    <mergeCell ref="D8:D9"/>
    <mergeCell ref="E8:E9"/>
    <mergeCell ref="A2:J2"/>
    <mergeCell ref="A3:J3"/>
    <mergeCell ref="A4:J4"/>
    <mergeCell ref="B5:F5"/>
    <mergeCell ref="I5:J5"/>
    <mergeCell ref="F8:F9"/>
    <mergeCell ref="F6:F7"/>
    <mergeCell ref="G6:H6"/>
    <mergeCell ref="I6:I9"/>
    <mergeCell ref="J6:J9"/>
    <mergeCell ref="G7:H7"/>
  </mergeCells>
  <printOptions horizontalCentered="1" verticalCentered="1"/>
  <pageMargins left="0" right="0" top="0.74803149606299213" bottom="0" header="0" footer="0"/>
  <pageSetup paperSize="9" scale="9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0" t="s">
        <v>652</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936A-F0C1-49FF-88A2-3B9F1FB07D57}">
  <sheetPr>
    <tabColor theme="6"/>
  </sheetPr>
  <dimension ref="A1:K14"/>
  <sheetViews>
    <sheetView rightToLeft="1" view="pageBreakPreview" zoomScaleNormal="100" zoomScaleSheetLayoutView="100" workbookViewId="0">
      <selection activeCell="E5" sqref="E5:G6"/>
    </sheetView>
  </sheetViews>
  <sheetFormatPr defaultColWidth="8.5546875" defaultRowHeight="14.25"/>
  <cols>
    <col min="1" max="1" width="25.6640625" style="10" customWidth="1"/>
    <col min="2" max="7" width="8.6640625" style="10" customWidth="1"/>
    <col min="8" max="8" width="25.6640625" style="10" customWidth="1"/>
    <col min="9" max="9" width="5.6640625" style="10" customWidth="1"/>
    <col min="10" max="10" width="5.5546875" style="10" hidden="1" customWidth="1"/>
    <col min="11" max="11" width="2.33203125" style="10" hidden="1" customWidth="1"/>
    <col min="12" max="12" width="8.5546875" style="10"/>
    <col min="13" max="13" width="28.44140625" style="10" customWidth="1"/>
    <col min="14" max="16384" width="8.5546875" style="10"/>
  </cols>
  <sheetData>
    <row r="1" spans="1:10" s="3" customFormat="1" ht="57" customHeight="1">
      <c r="A1" s="922" t="s">
        <v>930</v>
      </c>
      <c r="B1" s="922"/>
      <c r="C1" s="922"/>
      <c r="D1" s="922"/>
      <c r="E1" s="922"/>
      <c r="F1" s="922"/>
      <c r="G1" s="922"/>
      <c r="H1" s="922"/>
      <c r="I1" s="922"/>
      <c r="J1" s="9"/>
    </row>
    <row r="2" spans="1:10" s="3" customFormat="1" ht="40.15" customHeight="1">
      <c r="A2" s="901" t="s">
        <v>464</v>
      </c>
      <c r="B2" s="901"/>
      <c r="C2" s="901"/>
      <c r="D2" s="901"/>
      <c r="E2" s="901"/>
      <c r="F2" s="901"/>
      <c r="G2" s="901"/>
      <c r="H2" s="901"/>
      <c r="I2" s="901"/>
      <c r="J2" s="8"/>
    </row>
    <row r="3" spans="1:10" s="3" customFormat="1" ht="15.75">
      <c r="A3" s="901">
        <v>2022</v>
      </c>
      <c r="B3" s="901"/>
      <c r="C3" s="901"/>
      <c r="D3" s="901"/>
      <c r="E3" s="901"/>
      <c r="F3" s="901"/>
      <c r="G3" s="901"/>
      <c r="H3" s="901"/>
      <c r="I3" s="901"/>
      <c r="J3" s="8"/>
    </row>
    <row r="4" spans="1:10" s="3" customFormat="1" ht="17.45" customHeight="1">
      <c r="A4" s="713" t="s">
        <v>475</v>
      </c>
      <c r="B4" s="48"/>
      <c r="C4" s="48"/>
      <c r="D4" s="48"/>
      <c r="E4" s="48"/>
      <c r="F4" s="48"/>
      <c r="G4" s="48"/>
      <c r="H4" s="923" t="s">
        <v>661</v>
      </c>
      <c r="I4" s="923"/>
      <c r="J4" s="923"/>
    </row>
    <row r="5" spans="1:10" s="3" customFormat="1" ht="29.25" customHeight="1">
      <c r="A5" s="924" t="s">
        <v>24</v>
      </c>
      <c r="B5" s="927" t="s">
        <v>376</v>
      </c>
      <c r="C5" s="927"/>
      <c r="D5" s="927"/>
      <c r="E5" s="927" t="s">
        <v>979</v>
      </c>
      <c r="F5" s="927"/>
      <c r="G5" s="927"/>
      <c r="H5" s="929" t="s">
        <v>246</v>
      </c>
      <c r="I5" s="932" t="s">
        <v>340</v>
      </c>
    </row>
    <row r="6" spans="1:10" s="3" customFormat="1" ht="28.5" customHeight="1">
      <c r="A6" s="925"/>
      <c r="B6" s="928"/>
      <c r="C6" s="928"/>
      <c r="D6" s="928"/>
      <c r="E6" s="928"/>
      <c r="F6" s="928"/>
      <c r="G6" s="928"/>
      <c r="H6" s="930"/>
      <c r="I6" s="933"/>
      <c r="J6" s="139"/>
    </row>
    <row r="7" spans="1:10" s="3" customFormat="1" ht="24">
      <c r="A7" s="926"/>
      <c r="B7" s="133" t="s">
        <v>456</v>
      </c>
      <c r="C7" s="133" t="s">
        <v>458</v>
      </c>
      <c r="D7" s="133" t="s">
        <v>377</v>
      </c>
      <c r="E7" s="133" t="s">
        <v>456</v>
      </c>
      <c r="F7" s="133" t="s">
        <v>458</v>
      </c>
      <c r="G7" s="133" t="s">
        <v>377</v>
      </c>
      <c r="H7" s="931"/>
      <c r="I7" s="934"/>
      <c r="J7" s="140"/>
    </row>
    <row r="8" spans="1:10" s="3" customFormat="1" ht="40.15" customHeight="1" thickBot="1">
      <c r="A8" s="233" t="s">
        <v>579</v>
      </c>
      <c r="B8" s="458">
        <v>191</v>
      </c>
      <c r="C8" s="458">
        <v>51811</v>
      </c>
      <c r="D8" s="466">
        <f t="shared" ref="D8:D13" si="0">SUM(B8:C8)</f>
        <v>52002</v>
      </c>
      <c r="E8" s="458">
        <v>61543</v>
      </c>
      <c r="F8" s="458">
        <v>1950102</v>
      </c>
      <c r="G8" s="466">
        <f t="shared" ref="G8:G13" si="1">SUM(E8:F8)</f>
        <v>2011645</v>
      </c>
      <c r="H8" s="237" t="s">
        <v>585</v>
      </c>
      <c r="I8" s="242">
        <v>49</v>
      </c>
      <c r="J8" s="213"/>
    </row>
    <row r="9" spans="1:10" s="3" customFormat="1" ht="40.15" customHeight="1" thickTop="1" thickBot="1">
      <c r="A9" s="234" t="s">
        <v>580</v>
      </c>
      <c r="B9" s="459">
        <v>82</v>
      </c>
      <c r="C9" s="459">
        <v>1423</v>
      </c>
      <c r="D9" s="467">
        <f t="shared" si="0"/>
        <v>1505</v>
      </c>
      <c r="E9" s="459">
        <v>67523</v>
      </c>
      <c r="F9" s="459">
        <v>190089</v>
      </c>
      <c r="G9" s="467">
        <f t="shared" si="1"/>
        <v>257612</v>
      </c>
      <c r="H9" s="238" t="s">
        <v>586</v>
      </c>
      <c r="I9" s="243">
        <v>50</v>
      </c>
      <c r="J9" s="213"/>
    </row>
    <row r="10" spans="1:10" s="3" customFormat="1" ht="40.15" customHeight="1" thickTop="1" thickBot="1">
      <c r="A10" s="235" t="s">
        <v>581</v>
      </c>
      <c r="B10" s="458">
        <v>639</v>
      </c>
      <c r="C10" s="458">
        <v>29015</v>
      </c>
      <c r="D10" s="466">
        <f t="shared" si="0"/>
        <v>29654</v>
      </c>
      <c r="E10" s="458">
        <v>395843</v>
      </c>
      <c r="F10" s="458">
        <v>10118802</v>
      </c>
      <c r="G10" s="466">
        <f t="shared" si="1"/>
        <v>10514645</v>
      </c>
      <c r="H10" s="239" t="s">
        <v>587</v>
      </c>
      <c r="I10" s="244">
        <v>51</v>
      </c>
      <c r="J10" s="213"/>
    </row>
    <row r="11" spans="1:10" s="3" customFormat="1" ht="40.15" customHeight="1" thickTop="1" thickBot="1">
      <c r="A11" s="234" t="s">
        <v>582</v>
      </c>
      <c r="B11" s="459">
        <v>73</v>
      </c>
      <c r="C11" s="459">
        <v>12309</v>
      </c>
      <c r="D11" s="467">
        <f t="shared" si="0"/>
        <v>12382</v>
      </c>
      <c r="E11" s="459">
        <v>26307</v>
      </c>
      <c r="F11" s="459">
        <v>888990</v>
      </c>
      <c r="G11" s="467">
        <f t="shared" si="1"/>
        <v>915297</v>
      </c>
      <c r="H11" s="238" t="s">
        <v>588</v>
      </c>
      <c r="I11" s="243">
        <v>52</v>
      </c>
      <c r="J11" s="213"/>
    </row>
    <row r="12" spans="1:10" s="3" customFormat="1" ht="40.15" customHeight="1" thickTop="1" thickBot="1">
      <c r="A12" s="235" t="s">
        <v>583</v>
      </c>
      <c r="B12" s="458">
        <v>120</v>
      </c>
      <c r="C12" s="458">
        <v>1428</v>
      </c>
      <c r="D12" s="466">
        <f t="shared" si="0"/>
        <v>1548</v>
      </c>
      <c r="E12" s="458">
        <v>83152</v>
      </c>
      <c r="F12" s="458">
        <v>138356</v>
      </c>
      <c r="G12" s="466">
        <f t="shared" si="1"/>
        <v>221508</v>
      </c>
      <c r="H12" s="240" t="s">
        <v>589</v>
      </c>
      <c r="I12" s="245">
        <v>53</v>
      </c>
      <c r="J12" s="213"/>
    </row>
    <row r="13" spans="1:10" s="3" customFormat="1" ht="40.15" customHeight="1" thickTop="1">
      <c r="A13" s="236" t="s">
        <v>584</v>
      </c>
      <c r="B13" s="460">
        <v>638</v>
      </c>
      <c r="C13" s="460">
        <v>1307</v>
      </c>
      <c r="D13" s="729">
        <f t="shared" si="0"/>
        <v>1945</v>
      </c>
      <c r="E13" s="460">
        <v>499875</v>
      </c>
      <c r="F13" s="460">
        <v>665198</v>
      </c>
      <c r="G13" s="468">
        <f t="shared" si="1"/>
        <v>1165073</v>
      </c>
      <c r="H13" s="241" t="s">
        <v>590</v>
      </c>
      <c r="I13" s="246">
        <v>61</v>
      </c>
      <c r="J13" s="213"/>
    </row>
    <row r="14" spans="1:10" s="3" customFormat="1" ht="40.15" customHeight="1">
      <c r="A14" s="247" t="s">
        <v>17</v>
      </c>
      <c r="B14" s="465">
        <f t="shared" ref="B14:G14" si="2">SUM(B8:B13)</f>
        <v>1743</v>
      </c>
      <c r="C14" s="465">
        <f t="shared" si="2"/>
        <v>97293</v>
      </c>
      <c r="D14" s="599">
        <f t="shared" si="2"/>
        <v>99036</v>
      </c>
      <c r="E14" s="465">
        <f t="shared" si="2"/>
        <v>1134243</v>
      </c>
      <c r="F14" s="465">
        <f t="shared" si="2"/>
        <v>13951537</v>
      </c>
      <c r="G14" s="465">
        <f t="shared" si="2"/>
        <v>15085780</v>
      </c>
      <c r="H14" s="920" t="s">
        <v>21</v>
      </c>
      <c r="I14" s="921"/>
      <c r="J14" s="213"/>
    </row>
  </sheetData>
  <mergeCells count="10">
    <mergeCell ref="H14:I14"/>
    <mergeCell ref="A1:I1"/>
    <mergeCell ref="A2:I2"/>
    <mergeCell ref="A3:I3"/>
    <mergeCell ref="H4:J4"/>
    <mergeCell ref="A5:A7"/>
    <mergeCell ref="B5:D6"/>
    <mergeCell ref="E5:G6"/>
    <mergeCell ref="H5:H7"/>
    <mergeCell ref="I5:I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C3A33-247A-42C7-874F-D9754E89339A}">
  <sheetPr>
    <tabColor theme="6"/>
  </sheetPr>
  <dimension ref="A1:AD12"/>
  <sheetViews>
    <sheetView rightToLeft="1" view="pageBreakPreview" zoomScaleNormal="100" zoomScaleSheetLayoutView="100" workbookViewId="0">
      <selection activeCell="E6" sqref="E6:G6"/>
    </sheetView>
  </sheetViews>
  <sheetFormatPr defaultColWidth="2.5546875" defaultRowHeight="14.25"/>
  <cols>
    <col min="1" max="1" width="27.109375" style="11" customWidth="1"/>
    <col min="2" max="3" width="8.6640625" style="11" customWidth="1"/>
    <col min="4" max="4" width="9.109375" style="11" bestFit="1" customWidth="1"/>
    <col min="5" max="10" width="8.6640625" style="11" customWidth="1"/>
    <col min="11" max="11" width="20.6640625" style="11" customWidth="1"/>
    <col min="12" max="12" width="5.77734375" style="11" customWidth="1"/>
    <col min="13" max="13" width="28.44140625" style="11" customWidth="1"/>
    <col min="14" max="16384" width="2.5546875" style="11"/>
  </cols>
  <sheetData>
    <row r="1" spans="1:30" ht="43.15" customHeight="1">
      <c r="A1" s="939" t="s">
        <v>389</v>
      </c>
      <c r="B1" s="939"/>
      <c r="C1" s="939"/>
      <c r="D1" s="939"/>
      <c r="E1" s="939"/>
      <c r="F1" s="939"/>
      <c r="G1" s="939"/>
      <c r="H1" s="939"/>
      <c r="I1" s="939"/>
      <c r="J1" s="939"/>
      <c r="K1" s="939"/>
      <c r="L1" s="939"/>
    </row>
    <row r="2" spans="1:30" ht="37.9" customHeight="1">
      <c r="A2" s="902" t="s">
        <v>390</v>
      </c>
      <c r="B2" s="902"/>
      <c r="C2" s="902"/>
      <c r="D2" s="902"/>
      <c r="E2" s="902"/>
      <c r="F2" s="902"/>
      <c r="G2" s="902"/>
      <c r="H2" s="902"/>
      <c r="I2" s="902"/>
      <c r="J2" s="902"/>
      <c r="K2" s="902"/>
      <c r="L2" s="902"/>
    </row>
    <row r="3" spans="1:30" ht="15.75" customHeight="1">
      <c r="A3" s="902">
        <v>2022</v>
      </c>
      <c r="B3" s="902"/>
      <c r="C3" s="902"/>
      <c r="D3" s="902"/>
      <c r="E3" s="902"/>
      <c r="F3" s="902"/>
      <c r="G3" s="902"/>
      <c r="H3" s="902"/>
      <c r="I3" s="902"/>
      <c r="J3" s="902"/>
      <c r="K3" s="902"/>
      <c r="L3" s="902"/>
    </row>
    <row r="4" spans="1:30" ht="27.75" customHeight="1">
      <c r="A4" s="711" t="s">
        <v>662</v>
      </c>
      <c r="B4" s="136"/>
      <c r="C4" s="136"/>
      <c r="D4" s="136"/>
      <c r="E4" s="136"/>
      <c r="F4" s="136"/>
      <c r="G4" s="136"/>
      <c r="H4" s="136"/>
      <c r="I4" s="136"/>
      <c r="J4" s="136"/>
      <c r="K4" s="940" t="s">
        <v>663</v>
      </c>
      <c r="L4" s="940"/>
    </row>
    <row r="5" spans="1:30" s="3" customFormat="1" ht="24.75" customHeight="1">
      <c r="A5" s="941" t="s">
        <v>24</v>
      </c>
      <c r="B5" s="944" t="s">
        <v>31</v>
      </c>
      <c r="C5" s="945"/>
      <c r="D5" s="946"/>
      <c r="E5" s="944" t="s">
        <v>980</v>
      </c>
      <c r="F5" s="945"/>
      <c r="G5" s="946"/>
      <c r="H5" s="947" t="s">
        <v>30</v>
      </c>
      <c r="I5" s="947" t="s">
        <v>29</v>
      </c>
      <c r="J5" s="947" t="s">
        <v>28</v>
      </c>
      <c r="K5" s="949" t="s">
        <v>20</v>
      </c>
      <c r="L5" s="952" t="s">
        <v>259</v>
      </c>
    </row>
    <row r="6" spans="1:30" s="3" customFormat="1" ht="24.75" customHeight="1">
      <c r="A6" s="942"/>
      <c r="B6" s="955" t="s">
        <v>33</v>
      </c>
      <c r="C6" s="956"/>
      <c r="D6" s="957"/>
      <c r="E6" s="955" t="s">
        <v>32</v>
      </c>
      <c r="F6" s="956"/>
      <c r="G6" s="957"/>
      <c r="H6" s="948"/>
      <c r="I6" s="948"/>
      <c r="J6" s="948"/>
      <c r="K6" s="950"/>
      <c r="L6" s="953"/>
    </row>
    <row r="7" spans="1:30" s="3" customFormat="1" ht="24.75" customHeight="1">
      <c r="A7" s="942"/>
      <c r="B7" s="424" t="s">
        <v>40</v>
      </c>
      <c r="C7" s="424" t="s">
        <v>39</v>
      </c>
      <c r="D7" s="424" t="s">
        <v>17</v>
      </c>
      <c r="E7" s="424" t="s">
        <v>38</v>
      </c>
      <c r="F7" s="424" t="s">
        <v>37</v>
      </c>
      <c r="G7" s="424" t="s">
        <v>17</v>
      </c>
      <c r="H7" s="935" t="s">
        <v>36</v>
      </c>
      <c r="I7" s="935" t="s">
        <v>35</v>
      </c>
      <c r="J7" s="935" t="s">
        <v>34</v>
      </c>
      <c r="K7" s="950"/>
      <c r="L7" s="953"/>
    </row>
    <row r="8" spans="1:30" s="3" customFormat="1" ht="24.75" customHeight="1">
      <c r="A8" s="943"/>
      <c r="B8" s="622" t="s">
        <v>44</v>
      </c>
      <c r="C8" s="622" t="s">
        <v>43</v>
      </c>
      <c r="D8" s="622" t="s">
        <v>21</v>
      </c>
      <c r="E8" s="622" t="s">
        <v>42</v>
      </c>
      <c r="F8" s="622" t="s">
        <v>41</v>
      </c>
      <c r="G8" s="622" t="s">
        <v>21</v>
      </c>
      <c r="H8" s="936"/>
      <c r="I8" s="936"/>
      <c r="J8" s="936"/>
      <c r="K8" s="951"/>
      <c r="L8" s="954"/>
    </row>
    <row r="9" spans="1:30" s="10" customFormat="1" ht="40.15" customHeight="1" thickBot="1">
      <c r="A9" s="233" t="s">
        <v>579</v>
      </c>
      <c r="B9" s="458">
        <v>5103506</v>
      </c>
      <c r="C9" s="458">
        <v>592467</v>
      </c>
      <c r="D9" s="461">
        <v>5695973</v>
      </c>
      <c r="E9" s="458">
        <v>910256</v>
      </c>
      <c r="F9" s="462">
        <v>855811</v>
      </c>
      <c r="G9" s="461">
        <v>1766067</v>
      </c>
      <c r="H9" s="461">
        <v>3929906</v>
      </c>
      <c r="I9" s="458">
        <v>607846</v>
      </c>
      <c r="J9" s="461">
        <v>3322060</v>
      </c>
      <c r="K9" s="237" t="s">
        <v>585</v>
      </c>
      <c r="L9" s="242">
        <v>49</v>
      </c>
      <c r="AD9" s="153"/>
    </row>
    <row r="10" spans="1:30" s="10" customFormat="1" ht="45" customHeight="1" thickTop="1" thickBot="1">
      <c r="A10" s="234" t="s">
        <v>970</v>
      </c>
      <c r="B10" s="459">
        <v>81877193</v>
      </c>
      <c r="C10" s="459">
        <v>5871510</v>
      </c>
      <c r="D10" s="463">
        <v>87748703</v>
      </c>
      <c r="E10" s="459">
        <v>30770785</v>
      </c>
      <c r="F10" s="464">
        <v>23301509</v>
      </c>
      <c r="G10" s="463">
        <v>54072294</v>
      </c>
      <c r="H10" s="463">
        <v>33676409</v>
      </c>
      <c r="I10" s="459">
        <v>10389676</v>
      </c>
      <c r="J10" s="463">
        <v>23286733</v>
      </c>
      <c r="K10" s="238" t="s">
        <v>971</v>
      </c>
      <c r="L10" s="243">
        <v>5</v>
      </c>
    </row>
    <row r="11" spans="1:30" s="10" customFormat="1" ht="40.15" customHeight="1" thickTop="1">
      <c r="A11" s="728" t="s">
        <v>584</v>
      </c>
      <c r="B11" s="726">
        <v>8075915</v>
      </c>
      <c r="C11" s="726">
        <v>750546</v>
      </c>
      <c r="D11" s="725">
        <v>8826461</v>
      </c>
      <c r="E11" s="726">
        <v>495928</v>
      </c>
      <c r="F11" s="727">
        <v>2357215</v>
      </c>
      <c r="G11" s="725">
        <v>2853143</v>
      </c>
      <c r="H11" s="725">
        <v>5973318</v>
      </c>
      <c r="I11" s="726">
        <v>804897</v>
      </c>
      <c r="J11" s="725">
        <v>5168421</v>
      </c>
      <c r="K11" s="240" t="s">
        <v>590</v>
      </c>
      <c r="L11" s="245">
        <v>61</v>
      </c>
    </row>
    <row r="12" spans="1:30" s="10" customFormat="1" ht="40.15" customHeight="1">
      <c r="A12" s="738" t="s">
        <v>17</v>
      </c>
      <c r="B12" s="460">
        <v>95056614</v>
      </c>
      <c r="C12" s="460">
        <v>7214523</v>
      </c>
      <c r="D12" s="739">
        <v>102271137</v>
      </c>
      <c r="E12" s="460">
        <v>32176969</v>
      </c>
      <c r="F12" s="740">
        <v>26514535</v>
      </c>
      <c r="G12" s="739">
        <v>58691504</v>
      </c>
      <c r="H12" s="739">
        <v>43579633</v>
      </c>
      <c r="I12" s="460">
        <v>11802419</v>
      </c>
      <c r="J12" s="739">
        <v>31777214</v>
      </c>
      <c r="K12" s="937" t="s">
        <v>21</v>
      </c>
      <c r="L12" s="938"/>
    </row>
  </sheetData>
  <mergeCells count="18">
    <mergeCell ref="H7:H8"/>
    <mergeCell ref="I7:I8"/>
    <mergeCell ref="J7:J8"/>
    <mergeCell ref="K12:L12"/>
    <mergeCell ref="A1:L1"/>
    <mergeCell ref="A2:L2"/>
    <mergeCell ref="A3:L3"/>
    <mergeCell ref="K4:L4"/>
    <mergeCell ref="A5:A8"/>
    <mergeCell ref="B5:D5"/>
    <mergeCell ref="E5:G5"/>
    <mergeCell ref="H5:H6"/>
    <mergeCell ref="I5:I6"/>
    <mergeCell ref="J5:J6"/>
    <mergeCell ref="K5:K8"/>
    <mergeCell ref="L5:L8"/>
    <mergeCell ref="B6:D6"/>
    <mergeCell ref="E6:G6"/>
  </mergeCells>
  <printOptions horizontalCentered="1" verticalCentered="1"/>
  <pageMargins left="0.39370078740157483" right="0.39370078740157483" top="0.39370078740157483" bottom="0.39370078740157483" header="0.39370078740157483" footer="0.39370078740157483"/>
  <pageSetup paperSize="9" scale="8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37C41-FE66-4D5F-BD6E-FED57028D42F}">
  <sheetPr>
    <tabColor theme="6"/>
  </sheetPr>
  <dimension ref="A1:O21"/>
  <sheetViews>
    <sheetView rightToLeft="1" view="pageBreakPreview" zoomScaleNormal="100" zoomScaleSheetLayoutView="100" workbookViewId="0">
      <selection activeCell="E5" sqref="E5:G6"/>
    </sheetView>
  </sheetViews>
  <sheetFormatPr defaultRowHeight="15"/>
  <cols>
    <col min="13" max="13" width="28.44140625" customWidth="1"/>
    <col min="14" max="14" width="44.109375" customWidth="1"/>
    <col min="15" max="15" width="9.77734375" bestFit="1" customWidth="1"/>
  </cols>
  <sheetData>
    <row r="1" spans="1:15" ht="58.9" customHeight="1">
      <c r="A1" s="869" t="s">
        <v>706</v>
      </c>
      <c r="B1" s="869"/>
      <c r="C1" s="869"/>
      <c r="D1" s="869"/>
      <c r="E1" s="869"/>
      <c r="F1" s="869"/>
      <c r="G1" s="869"/>
      <c r="H1" s="869"/>
      <c r="I1" s="869"/>
      <c r="J1" s="869"/>
      <c r="K1" s="869"/>
      <c r="L1" s="282"/>
    </row>
    <row r="2" spans="1:15" ht="36" customHeight="1">
      <c r="A2" s="787" t="s">
        <v>390</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5" spans="1:15" ht="30.75" thickBot="1">
      <c r="N5" s="280" t="s">
        <v>703</v>
      </c>
      <c r="O5" s="461">
        <v>3929906</v>
      </c>
    </row>
    <row r="6" spans="1:15" ht="30.75" thickBot="1">
      <c r="N6" s="280" t="s">
        <v>704</v>
      </c>
      <c r="O6" s="463">
        <v>33676409</v>
      </c>
    </row>
    <row r="7" spans="1:15" ht="30">
      <c r="N7" s="280" t="s">
        <v>705</v>
      </c>
      <c r="O7" s="725">
        <v>5973318</v>
      </c>
    </row>
    <row r="8" spans="1:15">
      <c r="N8" s="280"/>
      <c r="O8" s="284"/>
    </row>
    <row r="9" spans="1:15">
      <c r="N9" s="280"/>
    </row>
    <row r="10" spans="1:15">
      <c r="N10" s="280"/>
    </row>
    <row r="11" spans="1:15">
      <c r="N11" s="280"/>
    </row>
    <row r="12" spans="1:15">
      <c r="N12" s="280"/>
    </row>
    <row r="13" spans="1:15">
      <c r="N13" s="280"/>
    </row>
    <row r="14" spans="1:15">
      <c r="N14" s="280"/>
    </row>
    <row r="19" spans="1:12">
      <c r="A19" s="819" t="s">
        <v>698</v>
      </c>
      <c r="B19" s="819"/>
      <c r="C19" s="819"/>
      <c r="D19" s="819"/>
      <c r="E19" s="819"/>
      <c r="F19" s="819"/>
      <c r="G19" s="819"/>
      <c r="H19" s="819"/>
      <c r="I19" s="819"/>
      <c r="J19" s="819"/>
      <c r="K19" s="819"/>
      <c r="L19" s="281"/>
    </row>
    <row r="21" spans="1:12" ht="15.75">
      <c r="E21" s="329"/>
    </row>
  </sheetData>
  <mergeCells count="5">
    <mergeCell ref="A1:K1"/>
    <mergeCell ref="A2:K2"/>
    <mergeCell ref="A3:K3"/>
    <mergeCell ref="A4:K4"/>
    <mergeCell ref="A19:K19"/>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216FE-C312-4F2D-8971-4C94E56BDF7A}">
  <sheetPr>
    <tabColor theme="6"/>
  </sheetPr>
  <dimension ref="A1:J12"/>
  <sheetViews>
    <sheetView rightToLeft="1" view="pageBreakPreview" zoomScaleNormal="100" zoomScaleSheetLayoutView="100" workbookViewId="0">
      <selection activeCell="D7" sqref="D7:D8"/>
    </sheetView>
  </sheetViews>
  <sheetFormatPr defaultColWidth="2.5546875" defaultRowHeight="14.25"/>
  <cols>
    <col min="1" max="1" width="31.33203125" style="11" customWidth="1"/>
    <col min="2" max="8" width="8.6640625" style="11" customWidth="1"/>
    <col min="9" max="9" width="20.6640625" style="11" customWidth="1"/>
    <col min="10" max="10" width="5.77734375" style="11" customWidth="1"/>
    <col min="11" max="12" width="2.5546875" style="11"/>
    <col min="13" max="13" width="28.44140625" style="11" customWidth="1"/>
    <col min="14" max="16384" width="2.5546875" style="11"/>
  </cols>
  <sheetData>
    <row r="1" spans="1:10" ht="41.25" customHeight="1">
      <c r="A1" s="939" t="s">
        <v>391</v>
      </c>
      <c r="B1" s="939"/>
      <c r="C1" s="939"/>
      <c r="D1" s="939"/>
      <c r="E1" s="939"/>
      <c r="F1" s="939"/>
      <c r="G1" s="939"/>
      <c r="H1" s="939"/>
      <c r="I1" s="939"/>
      <c r="J1" s="939"/>
    </row>
    <row r="2" spans="1:10" ht="41.25" customHeight="1">
      <c r="A2" s="902" t="s">
        <v>392</v>
      </c>
      <c r="B2" s="902"/>
      <c r="C2" s="902"/>
      <c r="D2" s="902"/>
      <c r="E2" s="902"/>
      <c r="F2" s="902"/>
      <c r="G2" s="902"/>
      <c r="H2" s="902"/>
      <c r="I2" s="902"/>
      <c r="J2" s="902"/>
    </row>
    <row r="3" spans="1:10" ht="15.75" customHeight="1">
      <c r="A3" s="902">
        <v>2022</v>
      </c>
      <c r="B3" s="902"/>
      <c r="C3" s="902"/>
      <c r="D3" s="902"/>
      <c r="E3" s="902"/>
      <c r="F3" s="902"/>
      <c r="G3" s="902"/>
      <c r="H3" s="902"/>
      <c r="I3" s="902"/>
      <c r="J3" s="902"/>
    </row>
    <row r="4" spans="1:10" ht="15.6" customHeight="1">
      <c r="A4" s="714" t="s">
        <v>664</v>
      </c>
      <c r="B4" s="136"/>
      <c r="C4" s="136"/>
      <c r="D4" s="136"/>
      <c r="E4" s="136"/>
      <c r="F4" s="136"/>
      <c r="G4" s="136"/>
      <c r="H4" s="136"/>
      <c r="I4" s="958" t="s">
        <v>665</v>
      </c>
      <c r="J4" s="958"/>
    </row>
    <row r="5" spans="1:10" s="13" customFormat="1" ht="39" customHeight="1">
      <c r="A5" s="959" t="s">
        <v>24</v>
      </c>
      <c r="B5" s="874" t="s">
        <v>12</v>
      </c>
      <c r="C5" s="876" t="s">
        <v>161</v>
      </c>
      <c r="D5" s="876" t="s">
        <v>162</v>
      </c>
      <c r="E5" s="874" t="s">
        <v>981</v>
      </c>
      <c r="F5" s="876" t="s">
        <v>164</v>
      </c>
      <c r="G5" s="892" t="s">
        <v>15</v>
      </c>
      <c r="H5" s="893"/>
      <c r="I5" s="949" t="s">
        <v>20</v>
      </c>
      <c r="J5" s="952" t="s">
        <v>259</v>
      </c>
    </row>
    <row r="6" spans="1:10" s="13" customFormat="1" ht="39" customHeight="1">
      <c r="A6" s="960"/>
      <c r="B6" s="875"/>
      <c r="C6" s="877"/>
      <c r="D6" s="877"/>
      <c r="E6" s="875"/>
      <c r="F6" s="877"/>
      <c r="G6" s="886" t="s">
        <v>160</v>
      </c>
      <c r="H6" s="887"/>
      <c r="I6" s="950"/>
      <c r="J6" s="953"/>
    </row>
    <row r="7" spans="1:10" s="13" customFormat="1" ht="32.25" customHeight="1">
      <c r="A7" s="960"/>
      <c r="B7" s="888" t="s">
        <v>157</v>
      </c>
      <c r="C7" s="890" t="s">
        <v>153</v>
      </c>
      <c r="D7" s="890" t="s">
        <v>152</v>
      </c>
      <c r="E7" s="890" t="s">
        <v>158</v>
      </c>
      <c r="F7" s="890" t="s">
        <v>159</v>
      </c>
      <c r="G7" s="142" t="s">
        <v>26</v>
      </c>
      <c r="H7" s="142" t="s">
        <v>48</v>
      </c>
      <c r="I7" s="950"/>
      <c r="J7" s="953"/>
    </row>
    <row r="8" spans="1:10" s="13" customFormat="1" ht="39" customHeight="1">
      <c r="A8" s="961"/>
      <c r="B8" s="889"/>
      <c r="C8" s="891"/>
      <c r="D8" s="891"/>
      <c r="E8" s="891"/>
      <c r="F8" s="891"/>
      <c r="G8" s="130" t="s">
        <v>49</v>
      </c>
      <c r="H8" s="130" t="s">
        <v>50</v>
      </c>
      <c r="I8" s="951"/>
      <c r="J8" s="954"/>
    </row>
    <row r="9" spans="1:10" ht="34.9" customHeight="1" thickBot="1">
      <c r="A9" s="233" t="s">
        <v>579</v>
      </c>
      <c r="B9" s="456">
        <v>38751</v>
      </c>
      <c r="C9" s="248">
        <v>15.98</v>
      </c>
      <c r="D9" s="248">
        <v>15.02</v>
      </c>
      <c r="E9" s="456">
        <v>109534</v>
      </c>
      <c r="F9" s="456">
        <v>75572</v>
      </c>
      <c r="G9" s="456">
        <v>2011645</v>
      </c>
      <c r="H9" s="456">
        <v>1310414</v>
      </c>
      <c r="I9" s="237" t="s">
        <v>585</v>
      </c>
      <c r="J9" s="242">
        <v>49</v>
      </c>
    </row>
    <row r="10" spans="1:10" ht="63" customHeight="1" thickTop="1" thickBot="1">
      <c r="A10" s="234" t="s">
        <v>970</v>
      </c>
      <c r="B10" s="457">
        <v>264123.4890993369</v>
      </c>
      <c r="C10" s="249">
        <v>35.066940363402757</v>
      </c>
      <c r="D10" s="249">
        <v>26.554820149932247</v>
      </c>
      <c r="E10" s="457">
        <v>1946122.1583978354</v>
      </c>
      <c r="F10" s="457">
        <v>746887.42265297531</v>
      </c>
      <c r="G10" s="457">
        <v>11909063</v>
      </c>
      <c r="H10" s="457">
        <v>11377668</v>
      </c>
      <c r="I10" s="238" t="s">
        <v>971</v>
      </c>
      <c r="J10" s="243">
        <v>5</v>
      </c>
    </row>
    <row r="11" spans="1:10" ht="34.9" customHeight="1" thickTop="1">
      <c r="A11" s="730" t="s">
        <v>584</v>
      </c>
      <c r="B11" s="731">
        <v>152497</v>
      </c>
      <c r="C11" s="732">
        <v>31.46</v>
      </c>
      <c r="D11" s="732">
        <v>25.93</v>
      </c>
      <c r="E11" s="731">
        <v>1032666</v>
      </c>
      <c r="F11" s="731">
        <v>440038</v>
      </c>
      <c r="G11" s="731">
        <v>15085781</v>
      </c>
      <c r="H11" s="733">
        <v>16691431</v>
      </c>
      <c r="I11" s="734" t="s">
        <v>590</v>
      </c>
      <c r="J11" s="735">
        <v>61</v>
      </c>
    </row>
    <row r="12" spans="1:10" s="71" customFormat="1" ht="20.45" customHeight="1">
      <c r="A12" s="962" t="s">
        <v>167</v>
      </c>
      <c r="B12" s="962"/>
      <c r="C12" s="962"/>
      <c r="D12" s="962"/>
      <c r="E12" s="962"/>
      <c r="F12" s="963" t="s">
        <v>168</v>
      </c>
      <c r="G12" s="963"/>
      <c r="H12" s="963"/>
      <c r="I12" s="963"/>
      <c r="J12" s="963"/>
    </row>
  </sheetData>
  <mergeCells count="21">
    <mergeCell ref="A12:E12"/>
    <mergeCell ref="F12:J12"/>
    <mergeCell ref="G5:H5"/>
    <mergeCell ref="I5:I8"/>
    <mergeCell ref="J5:J8"/>
    <mergeCell ref="G6:H6"/>
    <mergeCell ref="B7:B8"/>
    <mergeCell ref="C7:C8"/>
    <mergeCell ref="D7:D8"/>
    <mergeCell ref="E7:E8"/>
    <mergeCell ref="F5:F6"/>
    <mergeCell ref="F7:F8"/>
    <mergeCell ref="A1:J1"/>
    <mergeCell ref="A2:J2"/>
    <mergeCell ref="A3:J3"/>
    <mergeCell ref="I4:J4"/>
    <mergeCell ref="A5:A8"/>
    <mergeCell ref="B5:B6"/>
    <mergeCell ref="C5:C6"/>
    <mergeCell ref="D5:D6"/>
    <mergeCell ref="E5:E6"/>
  </mergeCells>
  <printOptions horizontalCentered="1" verticalCentered="1"/>
  <pageMargins left="0.39370078740157483" right="0.39370078740157483" top="0.39370078740157483" bottom="0.39370078740157483" header="0.39370078740157483" footer="0.39370078740157483"/>
  <pageSetup paperSize="9" scale="98"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sheetPr>
  <dimension ref="A1:E35"/>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4" width="13.109375" style="2" customWidth="1"/>
    <col min="5" max="5" width="4.109375" style="2" customWidth="1"/>
    <col min="6" max="12" width="8.5546875" style="2"/>
    <col min="13" max="13" width="28.44140625" style="2" customWidth="1"/>
    <col min="14" max="16384" width="8.5546875" style="2"/>
  </cols>
  <sheetData>
    <row r="1" spans="1:1" ht="192" customHeight="1" thickTop="1" thickBot="1">
      <c r="A1" s="180" t="s">
        <v>653</v>
      </c>
    </row>
    <row r="2" spans="1:1" ht="36" customHeight="1" thickTop="1"/>
    <row r="3" spans="1:1" ht="36" customHeight="1"/>
    <row r="4" spans="1:1" ht="36" customHeight="1"/>
    <row r="5" spans="1:1" ht="36" customHeight="1"/>
    <row r="6" spans="1:1" ht="36" customHeight="1"/>
    <row r="7" spans="1:1" ht="36" customHeight="1"/>
    <row r="8" spans="1:1" ht="36" customHeight="1"/>
    <row r="9" spans="1:1" ht="36" customHeight="1"/>
    <row r="10" spans="1:1" ht="36" customHeight="1"/>
    <row r="11" spans="1:1" ht="36" customHeight="1"/>
    <row r="12" spans="1:1" ht="36" customHeight="1"/>
    <row r="13" spans="1:1" ht="36" customHeight="1"/>
    <row r="14" spans="1:1" ht="36" customHeight="1"/>
    <row r="15" spans="1:1" ht="36" customHeight="1"/>
    <row r="16" spans="1:1" ht="36" customHeight="1"/>
    <row r="17" spans="5:5" ht="36" customHeight="1"/>
    <row r="18" spans="5:5" ht="36" customHeight="1"/>
    <row r="19" spans="5:5" ht="36" customHeight="1"/>
    <row r="20" spans="5:5" ht="36" customHeight="1"/>
    <row r="21" spans="5:5" ht="36" customHeight="1"/>
    <row r="22" spans="5:5" ht="36" customHeight="1"/>
    <row r="23" spans="5:5" ht="36" customHeight="1"/>
    <row r="24" spans="5:5" ht="36" customHeight="1">
      <c r="E24" s="128"/>
    </row>
    <row r="25" spans="5:5" ht="36" customHeight="1"/>
    <row r="26" spans="5:5" ht="36" customHeight="1"/>
    <row r="27" spans="5:5" ht="36" customHeight="1"/>
    <row r="28" spans="5:5" ht="36" customHeight="1"/>
    <row r="29" spans="5:5" ht="36" customHeight="1"/>
    <row r="30" spans="5:5" ht="36" customHeight="1"/>
    <row r="31" spans="5:5" ht="36" customHeight="1"/>
    <row r="32" spans="5:5" ht="36" customHeight="1"/>
    <row r="33" ht="36" customHeight="1"/>
    <row r="34" ht="36" customHeight="1"/>
    <row r="35" ht="36" customHeight="1"/>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A641F-062A-4BB3-B0C2-C127B8FE2DDE}">
  <sheetPr>
    <tabColor theme="6"/>
  </sheetPr>
  <dimension ref="A1:K23"/>
  <sheetViews>
    <sheetView rightToLeft="1" view="pageBreakPreview" zoomScaleNormal="100" zoomScaleSheetLayoutView="100" workbookViewId="0">
      <selection activeCell="E5" sqref="E5:G6"/>
    </sheetView>
  </sheetViews>
  <sheetFormatPr defaultColWidth="8.5546875" defaultRowHeight="14.25"/>
  <cols>
    <col min="1" max="1" width="25.6640625" style="10" customWidth="1"/>
    <col min="2" max="7" width="8.6640625" style="10" customWidth="1"/>
    <col min="8" max="8" width="25.6640625" style="10" customWidth="1"/>
    <col min="9" max="9" width="5.6640625" style="10" customWidth="1"/>
    <col min="10" max="10" width="5.5546875" style="10" hidden="1" customWidth="1"/>
    <col min="11" max="11" width="2.33203125" style="10" hidden="1" customWidth="1"/>
    <col min="12" max="12" width="8.5546875" style="10"/>
    <col min="13" max="13" width="28.44140625" style="10" customWidth="1"/>
    <col min="14" max="16384" width="8.5546875" style="10"/>
  </cols>
  <sheetData>
    <row r="1" spans="1:11" s="3" customFormat="1" ht="70.5" customHeight="1">
      <c r="A1" s="922" t="s">
        <v>931</v>
      </c>
      <c r="B1" s="922"/>
      <c r="C1" s="922"/>
      <c r="D1" s="922"/>
      <c r="E1" s="922"/>
      <c r="F1" s="922"/>
      <c r="G1" s="922"/>
      <c r="H1" s="922"/>
      <c r="I1" s="922"/>
      <c r="J1" s="9"/>
    </row>
    <row r="2" spans="1:11" s="3" customFormat="1" ht="49.5" customHeight="1">
      <c r="A2" s="901" t="s">
        <v>465</v>
      </c>
      <c r="B2" s="901"/>
      <c r="C2" s="901"/>
      <c r="D2" s="901"/>
      <c r="E2" s="901"/>
      <c r="F2" s="901"/>
      <c r="G2" s="901"/>
      <c r="H2" s="901"/>
      <c r="I2" s="901"/>
      <c r="J2" s="8"/>
    </row>
    <row r="3" spans="1:11" s="3" customFormat="1" ht="15.75">
      <c r="A3" s="901">
        <v>2022</v>
      </c>
      <c r="B3" s="901"/>
      <c r="C3" s="901"/>
      <c r="D3" s="901"/>
      <c r="E3" s="901"/>
      <c r="F3" s="901"/>
      <c r="G3" s="901"/>
      <c r="H3" s="901"/>
      <c r="I3" s="901"/>
      <c r="J3" s="8"/>
    </row>
    <row r="4" spans="1:11" s="3" customFormat="1" ht="24.75" customHeight="1">
      <c r="A4" s="713" t="s">
        <v>666</v>
      </c>
      <c r="B4" s="48"/>
      <c r="C4" s="48"/>
      <c r="D4" s="48"/>
      <c r="E4" s="48"/>
      <c r="F4" s="48"/>
      <c r="G4" s="48"/>
      <c r="H4" s="923" t="s">
        <v>667</v>
      </c>
      <c r="I4" s="923"/>
      <c r="J4" s="923"/>
    </row>
    <row r="5" spans="1:11" s="3" customFormat="1" ht="29.25" customHeight="1" thickBot="1">
      <c r="A5" s="965" t="s">
        <v>11</v>
      </c>
      <c r="B5" s="968" t="s">
        <v>376</v>
      </c>
      <c r="C5" s="968"/>
      <c r="D5" s="968"/>
      <c r="E5" s="968" t="s">
        <v>979</v>
      </c>
      <c r="F5" s="968"/>
      <c r="G5" s="968"/>
      <c r="H5" s="970" t="s">
        <v>246</v>
      </c>
      <c r="I5" s="973" t="s">
        <v>340</v>
      </c>
    </row>
    <row r="6" spans="1:11" s="3" customFormat="1" ht="28.5" customHeight="1" thickBot="1">
      <c r="A6" s="966"/>
      <c r="B6" s="969"/>
      <c r="C6" s="969"/>
      <c r="D6" s="969"/>
      <c r="E6" s="969"/>
      <c r="F6" s="969"/>
      <c r="G6" s="969"/>
      <c r="H6" s="971"/>
      <c r="I6" s="974"/>
      <c r="J6" s="139"/>
    </row>
    <row r="7" spans="1:11" s="3" customFormat="1" ht="24">
      <c r="A7" s="967"/>
      <c r="B7" s="132" t="s">
        <v>456</v>
      </c>
      <c r="C7" s="132" t="s">
        <v>458</v>
      </c>
      <c r="D7" s="132" t="s">
        <v>377</v>
      </c>
      <c r="E7" s="132" t="s">
        <v>456</v>
      </c>
      <c r="F7" s="132" t="s">
        <v>458</v>
      </c>
      <c r="G7" s="132" t="s">
        <v>377</v>
      </c>
      <c r="H7" s="972"/>
      <c r="I7" s="975"/>
      <c r="J7" s="140"/>
    </row>
    <row r="8" spans="1:11" ht="40.15" customHeight="1">
      <c r="A8" s="276" t="s">
        <v>660</v>
      </c>
      <c r="B8" s="469">
        <v>66</v>
      </c>
      <c r="C8" s="469">
        <v>23710</v>
      </c>
      <c r="D8" s="470">
        <f>SUM(B8:C8)</f>
        <v>23776</v>
      </c>
      <c r="E8" s="469">
        <v>24805</v>
      </c>
      <c r="F8" s="469">
        <v>1588335</v>
      </c>
      <c r="G8" s="470">
        <f>SUM(E8:F8)</f>
        <v>1613140</v>
      </c>
      <c r="H8" s="216" t="s">
        <v>710</v>
      </c>
      <c r="I8" s="214">
        <v>55</v>
      </c>
      <c r="J8" s="218"/>
      <c r="K8" s="219"/>
    </row>
    <row r="9" spans="1:11" ht="40.15" customHeight="1" thickBot="1">
      <c r="A9" s="277" t="s">
        <v>657</v>
      </c>
      <c r="B9" s="471">
        <v>67</v>
      </c>
      <c r="C9" s="471">
        <v>66295</v>
      </c>
      <c r="D9" s="472">
        <f>SUM(B9:C9)</f>
        <v>66362</v>
      </c>
      <c r="E9" s="471">
        <v>13093</v>
      </c>
      <c r="F9" s="471">
        <v>2091801</v>
      </c>
      <c r="G9" s="472">
        <f>E9+F9</f>
        <v>2104894</v>
      </c>
      <c r="H9" s="217" t="s">
        <v>658</v>
      </c>
      <c r="I9" s="215">
        <v>56</v>
      </c>
      <c r="J9" s="220"/>
      <c r="K9" s="221"/>
    </row>
    <row r="10" spans="1:11" ht="49.9" customHeight="1" thickBot="1">
      <c r="A10" s="188" t="s">
        <v>17</v>
      </c>
      <c r="B10" s="473">
        <f t="shared" ref="B10:G10" si="0">SUM(B8:B9)</f>
        <v>133</v>
      </c>
      <c r="C10" s="473">
        <f t="shared" si="0"/>
        <v>90005</v>
      </c>
      <c r="D10" s="473">
        <f t="shared" si="0"/>
        <v>90138</v>
      </c>
      <c r="E10" s="473">
        <f t="shared" si="0"/>
        <v>37898</v>
      </c>
      <c r="F10" s="473">
        <f t="shared" si="0"/>
        <v>3680136</v>
      </c>
      <c r="G10" s="473">
        <f t="shared" si="0"/>
        <v>3718034</v>
      </c>
      <c r="H10" s="964" t="s">
        <v>21</v>
      </c>
      <c r="I10" s="964"/>
      <c r="J10" s="138"/>
      <c r="K10" s="49"/>
    </row>
    <row r="23" spans="5:5" ht="15">
      <c r="E23" s="328"/>
    </row>
  </sheetData>
  <mergeCells count="10">
    <mergeCell ref="H10:I10"/>
    <mergeCell ref="A1:I1"/>
    <mergeCell ref="A2:I2"/>
    <mergeCell ref="A3:I3"/>
    <mergeCell ref="H4:J4"/>
    <mergeCell ref="A5:A7"/>
    <mergeCell ref="B5:D6"/>
    <mergeCell ref="E5:G6"/>
    <mergeCell ref="H5:H7"/>
    <mergeCell ref="I5:I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C571E-3017-4D25-8472-39AB425A4A26}">
  <sheetPr>
    <tabColor theme="6"/>
  </sheetPr>
  <dimension ref="A1:L11"/>
  <sheetViews>
    <sheetView rightToLeft="1" view="pageBreakPreview" zoomScaleNormal="100" zoomScaleSheetLayoutView="100" workbookViewId="0">
      <selection activeCell="E5" sqref="E5:G5"/>
    </sheetView>
  </sheetViews>
  <sheetFormatPr defaultColWidth="8.5546875" defaultRowHeight="14.25"/>
  <cols>
    <col min="1" max="1" width="16.6640625" style="10" customWidth="1"/>
    <col min="2" max="10" width="8.6640625" style="10" customWidth="1"/>
    <col min="11" max="11" width="16.6640625" style="10" customWidth="1"/>
    <col min="12" max="12" width="5.6640625" style="10" customWidth="1"/>
    <col min="13" max="13" width="28.44140625" style="10" customWidth="1"/>
    <col min="14" max="16384" width="8.5546875" style="10"/>
  </cols>
  <sheetData>
    <row r="1" spans="1:12" s="73" customFormat="1" ht="37.5" customHeight="1">
      <c r="A1" s="786" t="s">
        <v>383</v>
      </c>
      <c r="B1" s="786"/>
      <c r="C1" s="786"/>
      <c r="D1" s="786"/>
      <c r="E1" s="786"/>
      <c r="F1" s="786"/>
      <c r="G1" s="786"/>
      <c r="H1" s="786"/>
      <c r="I1" s="786"/>
      <c r="J1" s="786"/>
      <c r="K1" s="786"/>
      <c r="L1" s="786"/>
    </row>
    <row r="2" spans="1:12" s="73" customFormat="1" ht="51" customHeight="1">
      <c r="A2" s="787" t="s">
        <v>382</v>
      </c>
      <c r="B2" s="787"/>
      <c r="C2" s="787"/>
      <c r="D2" s="787"/>
      <c r="E2" s="787"/>
      <c r="F2" s="787"/>
      <c r="G2" s="787"/>
      <c r="H2" s="787"/>
      <c r="I2" s="787"/>
      <c r="J2" s="787"/>
      <c r="K2" s="787"/>
      <c r="L2" s="787"/>
    </row>
    <row r="3" spans="1:12" s="73" customFormat="1" ht="15.75">
      <c r="A3" s="788">
        <v>2022</v>
      </c>
      <c r="B3" s="788"/>
      <c r="C3" s="788"/>
      <c r="D3" s="788"/>
      <c r="E3" s="788"/>
      <c r="F3" s="788"/>
      <c r="G3" s="788"/>
      <c r="H3" s="788"/>
      <c r="I3" s="788"/>
      <c r="J3" s="788"/>
      <c r="K3" s="788"/>
      <c r="L3" s="788"/>
    </row>
    <row r="4" spans="1:12" ht="15.75" customHeight="1">
      <c r="A4" s="976" t="s">
        <v>386</v>
      </c>
      <c r="B4" s="976"/>
      <c r="C4" s="141"/>
      <c r="D4" s="141"/>
      <c r="E4" s="141"/>
      <c r="F4" s="141"/>
      <c r="G4" s="141"/>
      <c r="H4" s="141"/>
      <c r="I4" s="141"/>
      <c r="J4" s="129"/>
      <c r="K4" s="940" t="s">
        <v>668</v>
      </c>
      <c r="L4" s="940"/>
    </row>
    <row r="5" spans="1:12" s="3" customFormat="1" ht="24.75" customHeight="1">
      <c r="A5" s="941" t="s">
        <v>24</v>
      </c>
      <c r="B5" s="947" t="s">
        <v>31</v>
      </c>
      <c r="C5" s="947"/>
      <c r="D5" s="947"/>
      <c r="E5" s="947" t="s">
        <v>977</v>
      </c>
      <c r="F5" s="947"/>
      <c r="G5" s="947"/>
      <c r="H5" s="866" t="s">
        <v>30</v>
      </c>
      <c r="I5" s="866" t="s">
        <v>29</v>
      </c>
      <c r="J5" s="866" t="s">
        <v>28</v>
      </c>
      <c r="K5" s="949" t="s">
        <v>20</v>
      </c>
      <c r="L5" s="952" t="s">
        <v>259</v>
      </c>
    </row>
    <row r="6" spans="1:12" s="3" customFormat="1" ht="24.75" customHeight="1">
      <c r="A6" s="942"/>
      <c r="B6" s="935" t="s">
        <v>33</v>
      </c>
      <c r="C6" s="935"/>
      <c r="D6" s="935"/>
      <c r="E6" s="935" t="s">
        <v>32</v>
      </c>
      <c r="F6" s="935"/>
      <c r="G6" s="935"/>
      <c r="H6" s="977"/>
      <c r="I6" s="977"/>
      <c r="J6" s="977"/>
      <c r="K6" s="950"/>
      <c r="L6" s="953"/>
    </row>
    <row r="7" spans="1:12" s="3" customFormat="1" ht="24.75" customHeight="1">
      <c r="A7" s="942"/>
      <c r="B7" s="137" t="s">
        <v>40</v>
      </c>
      <c r="C7" s="137" t="s">
        <v>39</v>
      </c>
      <c r="D7" s="137" t="s">
        <v>17</v>
      </c>
      <c r="E7" s="137" t="s">
        <v>38</v>
      </c>
      <c r="F7" s="137" t="s">
        <v>37</v>
      </c>
      <c r="G7" s="137" t="s">
        <v>17</v>
      </c>
      <c r="H7" s="935" t="s">
        <v>36</v>
      </c>
      <c r="I7" s="935" t="s">
        <v>35</v>
      </c>
      <c r="J7" s="935" t="s">
        <v>34</v>
      </c>
      <c r="K7" s="950"/>
      <c r="L7" s="953"/>
    </row>
    <row r="8" spans="1:12" s="3" customFormat="1" ht="24.75" customHeight="1">
      <c r="A8" s="942"/>
      <c r="B8" s="670" t="s">
        <v>44</v>
      </c>
      <c r="C8" s="670" t="s">
        <v>43</v>
      </c>
      <c r="D8" s="670" t="s">
        <v>21</v>
      </c>
      <c r="E8" s="670" t="s">
        <v>42</v>
      </c>
      <c r="F8" s="670" t="s">
        <v>41</v>
      </c>
      <c r="G8" s="670" t="s">
        <v>21</v>
      </c>
      <c r="H8" s="936"/>
      <c r="I8" s="936"/>
      <c r="J8" s="936"/>
      <c r="K8" s="951"/>
      <c r="L8" s="954"/>
    </row>
    <row r="9" spans="1:12" s="3" customFormat="1" ht="40.15" customHeight="1">
      <c r="A9" s="276" t="s">
        <v>660</v>
      </c>
      <c r="B9" s="474">
        <v>7427643</v>
      </c>
      <c r="C9" s="475">
        <v>0</v>
      </c>
      <c r="D9" s="470">
        <f>SUM(B9:C9)</f>
        <v>7427643</v>
      </c>
      <c r="E9" s="469">
        <v>1220631</v>
      </c>
      <c r="F9" s="469">
        <v>1246838</v>
      </c>
      <c r="G9" s="470">
        <f>SUM(E9:F9)</f>
        <v>2467469</v>
      </c>
      <c r="H9" s="470">
        <f>SUM(D9-G9)</f>
        <v>4960174</v>
      </c>
      <c r="I9" s="469">
        <v>282293</v>
      </c>
      <c r="J9" s="470">
        <v>4677880</v>
      </c>
      <c r="K9" s="216" t="s">
        <v>710</v>
      </c>
      <c r="L9" s="214">
        <v>55</v>
      </c>
    </row>
    <row r="10" spans="1:12" s="3" customFormat="1" ht="40.15" customHeight="1">
      <c r="A10" s="277" t="s">
        <v>657</v>
      </c>
      <c r="B10" s="471">
        <v>9271633</v>
      </c>
      <c r="C10" s="476">
        <v>0</v>
      </c>
      <c r="D10" s="472">
        <f>B10+C10</f>
        <v>9271633</v>
      </c>
      <c r="E10" s="471">
        <v>3891630</v>
      </c>
      <c r="F10" s="471">
        <v>1379756</v>
      </c>
      <c r="G10" s="472">
        <f>E10+F10</f>
        <v>5271386</v>
      </c>
      <c r="H10" s="472">
        <f>SUM(D10-G10)</f>
        <v>4000247</v>
      </c>
      <c r="I10" s="471">
        <v>241618</v>
      </c>
      <c r="J10" s="472">
        <v>3758628</v>
      </c>
      <c r="K10" s="217" t="s">
        <v>658</v>
      </c>
      <c r="L10" s="215">
        <v>56</v>
      </c>
    </row>
    <row r="11" spans="1:12" ht="49.9" customHeight="1">
      <c r="A11" s="168" t="s">
        <v>17</v>
      </c>
      <c r="B11" s="473">
        <f>SUM(B9:B10)</f>
        <v>16699276</v>
      </c>
      <c r="C11" s="477">
        <v>0</v>
      </c>
      <c r="D11" s="473">
        <f t="shared" ref="D11:J11" si="0">SUM(D9:D10)</f>
        <v>16699276</v>
      </c>
      <c r="E11" s="473">
        <f t="shared" si="0"/>
        <v>5112261</v>
      </c>
      <c r="F11" s="473">
        <f t="shared" si="0"/>
        <v>2626594</v>
      </c>
      <c r="G11" s="473">
        <f t="shared" si="0"/>
        <v>7738855</v>
      </c>
      <c r="H11" s="473">
        <f t="shared" si="0"/>
        <v>8960421</v>
      </c>
      <c r="I11" s="473">
        <f t="shared" si="0"/>
        <v>523911</v>
      </c>
      <c r="J11" s="473">
        <f t="shared" si="0"/>
        <v>8436508</v>
      </c>
      <c r="K11" s="978" t="s">
        <v>21</v>
      </c>
      <c r="L11" s="979"/>
    </row>
  </sheetData>
  <mergeCells count="19">
    <mergeCell ref="K11:L11"/>
    <mergeCell ref="J5:J6"/>
    <mergeCell ref="K5:K8"/>
    <mergeCell ref="L5:L8"/>
    <mergeCell ref="B6:D6"/>
    <mergeCell ref="E6:G6"/>
    <mergeCell ref="H7:H8"/>
    <mergeCell ref="I7:I8"/>
    <mergeCell ref="J7:J8"/>
    <mergeCell ref="A5:A8"/>
    <mergeCell ref="B5:D5"/>
    <mergeCell ref="E5:G5"/>
    <mergeCell ref="H5:H6"/>
    <mergeCell ref="I5:I6"/>
    <mergeCell ref="A1:L1"/>
    <mergeCell ref="A2:L2"/>
    <mergeCell ref="A3:L3"/>
    <mergeCell ref="A4:B4"/>
    <mergeCell ref="K4:L4"/>
  </mergeCells>
  <printOptions horizontalCentered="1" verticalCentered="1"/>
  <pageMargins left="0.39370078740157483" right="0.39370078740157483" top="0.39370078740157483" bottom="0.39370078740157483" header="0.39370078740157483" footer="0.39370078740157483"/>
  <pageSetup paperSize="9" scale="9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10C3D-D8AE-48E9-942E-6D2C04B4C0CB}">
  <sheetPr>
    <tabColor theme="6"/>
  </sheetPr>
  <dimension ref="A1:O24"/>
  <sheetViews>
    <sheetView rightToLeft="1" view="pageBreakPreview" zoomScaleNormal="100" zoomScaleSheetLayoutView="100" workbookViewId="0">
      <selection activeCell="E5" sqref="E5:G6"/>
    </sheetView>
  </sheetViews>
  <sheetFormatPr defaultRowHeight="15"/>
  <cols>
    <col min="13" max="13" width="28.44140625" customWidth="1"/>
    <col min="14" max="14" width="44.109375" customWidth="1"/>
    <col min="15" max="15" width="9.77734375" bestFit="1" customWidth="1"/>
  </cols>
  <sheetData>
    <row r="1" spans="1:15" ht="58.9" customHeight="1">
      <c r="A1" s="869" t="s">
        <v>383</v>
      </c>
      <c r="B1" s="869"/>
      <c r="C1" s="869"/>
      <c r="D1" s="869"/>
      <c r="E1" s="869"/>
      <c r="F1" s="869"/>
      <c r="G1" s="869"/>
      <c r="H1" s="869"/>
      <c r="I1" s="869"/>
      <c r="J1" s="869"/>
      <c r="K1" s="869"/>
      <c r="L1" s="282"/>
    </row>
    <row r="2" spans="1:15" ht="36" customHeight="1">
      <c r="A2" s="787" t="s">
        <v>707</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5" spans="1:15" ht="30">
      <c r="N5" s="280" t="s">
        <v>711</v>
      </c>
      <c r="O5" s="284">
        <v>4960174</v>
      </c>
    </row>
    <row r="6" spans="1:15" ht="30">
      <c r="N6" s="280" t="s">
        <v>708</v>
      </c>
      <c r="O6" s="284">
        <v>4000247</v>
      </c>
    </row>
    <row r="7" spans="1:15">
      <c r="N7" s="280"/>
      <c r="O7" s="284"/>
    </row>
    <row r="8" spans="1:15">
      <c r="N8" s="280"/>
    </row>
    <row r="24" spans="1:12">
      <c r="A24" s="819" t="s">
        <v>716</v>
      </c>
      <c r="B24" s="819"/>
      <c r="C24" s="819"/>
      <c r="D24" s="819"/>
      <c r="E24" s="870"/>
      <c r="F24" s="819"/>
      <c r="G24" s="819"/>
      <c r="H24" s="819"/>
      <c r="I24" s="819"/>
      <c r="J24" s="819"/>
      <c r="K24" s="819"/>
      <c r="L24" s="281"/>
    </row>
  </sheetData>
  <mergeCells count="5">
    <mergeCell ref="A1:K1"/>
    <mergeCell ref="A2:K2"/>
    <mergeCell ref="A3:K3"/>
    <mergeCell ref="A4:K4"/>
    <mergeCell ref="A24:K24"/>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F1E73-8BF2-4246-B3A3-586BA5B5A2E2}">
  <sheetPr>
    <tabColor theme="6"/>
  </sheetPr>
  <dimension ref="A1:J12"/>
  <sheetViews>
    <sheetView rightToLeft="1" view="pageBreakPreview" zoomScaleNormal="100" zoomScaleSheetLayoutView="100" workbookViewId="0">
      <selection activeCell="H8" sqref="H8"/>
    </sheetView>
  </sheetViews>
  <sheetFormatPr defaultColWidth="8.5546875" defaultRowHeight="14.25"/>
  <cols>
    <col min="1" max="1" width="25.6640625" style="10" customWidth="1"/>
    <col min="2" max="8" width="8.6640625" style="10" customWidth="1"/>
    <col min="9" max="9" width="25.6640625" style="10" customWidth="1"/>
    <col min="10" max="10" width="5.6640625" style="10" customWidth="1"/>
    <col min="11" max="12" width="8.5546875" style="10"/>
    <col min="13" max="13" width="28.44140625" style="10" customWidth="1"/>
    <col min="14" max="16384" width="8.5546875" style="10"/>
  </cols>
  <sheetData>
    <row r="1" spans="1:10" s="73" customFormat="1" ht="39" customHeight="1">
      <c r="A1" s="786" t="s">
        <v>384</v>
      </c>
      <c r="B1" s="786"/>
      <c r="C1" s="786"/>
      <c r="D1" s="786"/>
      <c r="E1" s="786"/>
      <c r="F1" s="786"/>
      <c r="G1" s="786"/>
      <c r="H1" s="786"/>
      <c r="I1" s="786"/>
      <c r="J1" s="786"/>
    </row>
    <row r="2" spans="1:10" s="73" customFormat="1" ht="35.25" customHeight="1">
      <c r="A2" s="787" t="s">
        <v>385</v>
      </c>
      <c r="B2" s="787"/>
      <c r="C2" s="787"/>
      <c r="D2" s="787"/>
      <c r="E2" s="787"/>
      <c r="F2" s="787"/>
      <c r="G2" s="787"/>
      <c r="H2" s="787"/>
      <c r="I2" s="787"/>
      <c r="J2" s="787"/>
    </row>
    <row r="3" spans="1:10" s="73" customFormat="1" ht="15" customHeight="1">
      <c r="A3" s="788">
        <v>2022</v>
      </c>
      <c r="B3" s="788"/>
      <c r="C3" s="788"/>
      <c r="D3" s="788"/>
      <c r="E3" s="788"/>
      <c r="F3" s="788"/>
      <c r="G3" s="788"/>
      <c r="H3" s="788"/>
      <c r="I3" s="788"/>
      <c r="J3" s="788"/>
    </row>
    <row r="4" spans="1:10" ht="15.75" customHeight="1">
      <c r="A4" s="713" t="s">
        <v>670</v>
      </c>
      <c r="B4" s="141"/>
      <c r="C4" s="141"/>
      <c r="D4" s="141"/>
      <c r="E4" s="141"/>
      <c r="F4" s="141"/>
      <c r="G4" s="141"/>
      <c r="H4" s="141"/>
      <c r="I4" s="980" t="s">
        <v>669</v>
      </c>
      <c r="J4" s="980"/>
    </row>
    <row r="5" spans="1:10" s="13" customFormat="1" ht="39" customHeight="1">
      <c r="A5" s="917" t="s">
        <v>24</v>
      </c>
      <c r="B5" s="874" t="s">
        <v>12</v>
      </c>
      <c r="C5" s="876" t="s">
        <v>161</v>
      </c>
      <c r="D5" s="876" t="s">
        <v>162</v>
      </c>
      <c r="E5" s="874" t="s">
        <v>163</v>
      </c>
      <c r="F5" s="876" t="s">
        <v>164</v>
      </c>
      <c r="G5" s="892" t="s">
        <v>15</v>
      </c>
      <c r="H5" s="893"/>
      <c r="I5" s="949" t="s">
        <v>20</v>
      </c>
      <c r="J5" s="952" t="s">
        <v>259</v>
      </c>
    </row>
    <row r="6" spans="1:10" s="13" customFormat="1" ht="39" customHeight="1">
      <c r="A6" s="918"/>
      <c r="B6" s="875"/>
      <c r="C6" s="877"/>
      <c r="D6" s="877"/>
      <c r="E6" s="875"/>
      <c r="F6" s="877"/>
      <c r="G6" s="886" t="s">
        <v>160</v>
      </c>
      <c r="H6" s="887"/>
      <c r="I6" s="950"/>
      <c r="J6" s="953"/>
    </row>
    <row r="7" spans="1:10" s="13" customFormat="1" ht="32.25" customHeight="1">
      <c r="A7" s="918"/>
      <c r="B7" s="888" t="s">
        <v>157</v>
      </c>
      <c r="C7" s="890" t="s">
        <v>153</v>
      </c>
      <c r="D7" s="890" t="s">
        <v>152</v>
      </c>
      <c r="E7" s="890" t="s">
        <v>158</v>
      </c>
      <c r="F7" s="890" t="s">
        <v>159</v>
      </c>
      <c r="G7" s="131" t="s">
        <v>26</v>
      </c>
      <c r="H7" s="131" t="s">
        <v>48</v>
      </c>
      <c r="I7" s="950"/>
      <c r="J7" s="953"/>
    </row>
    <row r="8" spans="1:10" s="13" customFormat="1" ht="39" customHeight="1">
      <c r="A8" s="919"/>
      <c r="B8" s="889"/>
      <c r="C8" s="891"/>
      <c r="D8" s="891"/>
      <c r="E8" s="891"/>
      <c r="F8" s="891"/>
      <c r="G8" s="130" t="s">
        <v>49</v>
      </c>
      <c r="H8" s="130" t="s">
        <v>50</v>
      </c>
      <c r="I8" s="951"/>
      <c r="J8" s="954"/>
    </row>
    <row r="9" spans="1:10" s="13" customFormat="1" ht="30" customHeight="1">
      <c r="A9" s="222" t="s">
        <v>659</v>
      </c>
      <c r="B9" s="469">
        <v>67933</v>
      </c>
      <c r="C9" s="538">
        <v>16.43</v>
      </c>
      <c r="D9" s="538">
        <v>16.79</v>
      </c>
      <c r="E9" s="469">
        <v>312401</v>
      </c>
      <c r="F9" s="469">
        <v>208621</v>
      </c>
      <c r="G9" s="469">
        <v>1613140</v>
      </c>
      <c r="H9" s="469">
        <v>3064739</v>
      </c>
      <c r="I9" s="216" t="s">
        <v>709</v>
      </c>
      <c r="J9" s="214">
        <v>55</v>
      </c>
    </row>
    <row r="10" spans="1:10" s="13" customFormat="1" ht="30" customHeight="1">
      <c r="A10" s="277" t="s">
        <v>657</v>
      </c>
      <c r="B10" s="471">
        <v>31979</v>
      </c>
      <c r="C10" s="478">
        <v>39.159999999999997</v>
      </c>
      <c r="D10" s="478">
        <v>15.65</v>
      </c>
      <c r="E10" s="471">
        <v>141980</v>
      </c>
      <c r="F10" s="471">
        <v>64570</v>
      </c>
      <c r="G10" s="471">
        <v>2104895</v>
      </c>
      <c r="H10" s="471">
        <v>1653733</v>
      </c>
      <c r="I10" s="217" t="s">
        <v>658</v>
      </c>
      <c r="J10" s="215">
        <v>56</v>
      </c>
    </row>
    <row r="11" spans="1:10" ht="49.9" customHeight="1">
      <c r="A11" s="167" t="s">
        <v>21</v>
      </c>
      <c r="B11" s="473">
        <v>41289</v>
      </c>
      <c r="C11" s="479">
        <v>30.61</v>
      </c>
      <c r="D11" s="479">
        <v>15.73</v>
      </c>
      <c r="E11" s="473">
        <v>185263</v>
      </c>
      <c r="F11" s="473">
        <v>99408</v>
      </c>
      <c r="G11" s="473">
        <v>3718035</v>
      </c>
      <c r="H11" s="473">
        <v>4718473</v>
      </c>
      <c r="I11" s="981" t="s">
        <v>17</v>
      </c>
      <c r="J11" s="981"/>
    </row>
    <row r="12" spans="1:10" ht="13.9" customHeight="1">
      <c r="A12" s="962" t="s">
        <v>51</v>
      </c>
      <c r="B12" s="962"/>
      <c r="C12" s="962"/>
      <c r="D12" s="962"/>
      <c r="E12" s="982" t="s">
        <v>52</v>
      </c>
      <c r="F12" s="982"/>
      <c r="G12" s="982"/>
      <c r="H12" s="982"/>
      <c r="I12" s="982"/>
      <c r="J12" s="982"/>
    </row>
  </sheetData>
  <mergeCells count="22">
    <mergeCell ref="I11:J11"/>
    <mergeCell ref="A12:D12"/>
    <mergeCell ref="E12:J12"/>
    <mergeCell ref="G5:H5"/>
    <mergeCell ref="I5:I8"/>
    <mergeCell ref="J5:J8"/>
    <mergeCell ref="G6:H6"/>
    <mergeCell ref="B7:B8"/>
    <mergeCell ref="C7:C8"/>
    <mergeCell ref="D7:D8"/>
    <mergeCell ref="E5:E6"/>
    <mergeCell ref="F5:F6"/>
    <mergeCell ref="E7:E8"/>
    <mergeCell ref="F7:F8"/>
    <mergeCell ref="A1:J1"/>
    <mergeCell ref="A2:J2"/>
    <mergeCell ref="A3:J3"/>
    <mergeCell ref="I4:J4"/>
    <mergeCell ref="A5:A8"/>
    <mergeCell ref="B5:B6"/>
    <mergeCell ref="C5:C6"/>
    <mergeCell ref="D5:D6"/>
  </mergeCells>
  <printOptions horizontalCentered="1" verticalCentered="1"/>
  <pageMargins left="0.39370078740157483" right="0.39370078740157483" top="0.39370078740157483" bottom="0.39370078740157483" header="0.39370078740157483" footer="0.39370078740157483"/>
  <pageSetup paperSize="9" scale="9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0" t="s">
        <v>655</v>
      </c>
    </row>
    <row r="2" spans="1:1" ht="15.75" thickTop="1">
      <c r="A2" s="119"/>
    </row>
    <row r="6" spans="1:1">
      <c r="A6" s="128"/>
    </row>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6"/>
  </sheetPr>
  <dimension ref="A1:E24"/>
  <sheetViews>
    <sheetView rightToLeft="1" view="pageBreakPreview" topLeftCell="A2" zoomScaleNormal="100" zoomScaleSheetLayoutView="100" workbookViewId="0">
      <selection activeCell="E5" sqref="E5:G6"/>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0" t="s">
        <v>289</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49D65-BE06-4C47-AED5-58C79583BA89}">
  <sheetPr>
    <tabColor theme="6"/>
  </sheetPr>
  <dimension ref="A1:M17"/>
  <sheetViews>
    <sheetView rightToLeft="1" view="pageBreakPreview" zoomScaleNormal="100" zoomScaleSheetLayoutView="100" workbookViewId="0">
      <selection activeCell="E6" sqref="E6:G6"/>
    </sheetView>
  </sheetViews>
  <sheetFormatPr defaultColWidth="8.5546875" defaultRowHeight="12.75"/>
  <cols>
    <col min="1" max="1" width="20.77734375" style="18" customWidth="1"/>
    <col min="2" max="7" width="7.77734375" style="18" customWidth="1"/>
    <col min="8" max="8" width="20.77734375" style="18" customWidth="1"/>
    <col min="9" max="12" width="8.5546875" style="18"/>
    <col min="13" max="13" width="28.44140625" style="18" customWidth="1"/>
    <col min="14" max="16384" width="8.5546875" style="18"/>
  </cols>
  <sheetData>
    <row r="1" spans="1:13" s="671" customFormat="1" ht="51" customHeight="1">
      <c r="A1" s="983" t="s">
        <v>393</v>
      </c>
      <c r="B1" s="984"/>
      <c r="C1" s="984"/>
      <c r="D1" s="984"/>
      <c r="E1" s="984"/>
      <c r="F1" s="984"/>
      <c r="G1" s="984"/>
      <c r="H1" s="984"/>
      <c r="I1" s="30"/>
    </row>
    <row r="2" spans="1:13" s="671" customFormat="1" ht="57" customHeight="1">
      <c r="A2" s="985" t="s">
        <v>394</v>
      </c>
      <c r="B2" s="985"/>
      <c r="C2" s="985"/>
      <c r="D2" s="985"/>
      <c r="E2" s="985"/>
      <c r="F2" s="985"/>
      <c r="G2" s="985"/>
      <c r="H2" s="985"/>
      <c r="I2" s="29"/>
    </row>
    <row r="3" spans="1:13" s="671" customFormat="1" ht="15.75" customHeight="1">
      <c r="A3" s="986" t="s">
        <v>969</v>
      </c>
      <c r="B3" s="986"/>
      <c r="C3" s="986"/>
      <c r="D3" s="986"/>
      <c r="E3" s="986"/>
      <c r="F3" s="986"/>
      <c r="G3" s="986"/>
      <c r="H3" s="986"/>
      <c r="I3" s="29"/>
    </row>
    <row r="4" spans="1:13" s="671" customFormat="1" ht="18">
      <c r="A4" s="987" t="s">
        <v>671</v>
      </c>
      <c r="B4" s="987"/>
      <c r="H4" s="182" t="s">
        <v>672</v>
      </c>
      <c r="I4" s="19"/>
      <c r="L4" s="66"/>
      <c r="M4" s="66"/>
    </row>
    <row r="5" spans="1:13" ht="15.75" customHeight="1">
      <c r="A5" s="988" t="s">
        <v>191</v>
      </c>
      <c r="B5" s="991" t="s">
        <v>25</v>
      </c>
      <c r="C5" s="992"/>
      <c r="D5" s="993"/>
      <c r="E5" s="848" t="s">
        <v>26</v>
      </c>
      <c r="F5" s="849"/>
      <c r="G5" s="850"/>
      <c r="H5" s="994" t="s">
        <v>193</v>
      </c>
    </row>
    <row r="6" spans="1:13" ht="12.75" customHeight="1">
      <c r="A6" s="989"/>
      <c r="B6" s="997" t="s">
        <v>27</v>
      </c>
      <c r="C6" s="998"/>
      <c r="D6" s="999"/>
      <c r="E6" s="851" t="s">
        <v>155</v>
      </c>
      <c r="F6" s="1000"/>
      <c r="G6" s="1001"/>
      <c r="H6" s="995"/>
    </row>
    <row r="7" spans="1:13" ht="15.75" customHeight="1">
      <c r="A7" s="989"/>
      <c r="B7" s="144" t="s">
        <v>19</v>
      </c>
      <c r="C7" s="144" t="s">
        <v>18</v>
      </c>
      <c r="D7" s="144" t="s">
        <v>17</v>
      </c>
      <c r="E7" s="144" t="s">
        <v>19</v>
      </c>
      <c r="F7" s="144" t="s">
        <v>18</v>
      </c>
      <c r="G7" s="144" t="s">
        <v>17</v>
      </c>
      <c r="H7" s="995"/>
    </row>
    <row r="8" spans="1:13" ht="16.5" customHeight="1">
      <c r="A8" s="990"/>
      <c r="B8" s="672" t="s">
        <v>462</v>
      </c>
      <c r="C8" s="672" t="s">
        <v>22</v>
      </c>
      <c r="D8" s="672" t="s">
        <v>21</v>
      </c>
      <c r="E8" s="672" t="s">
        <v>462</v>
      </c>
      <c r="F8" s="672" t="s">
        <v>22</v>
      </c>
      <c r="G8" s="672" t="s">
        <v>21</v>
      </c>
      <c r="H8" s="996"/>
    </row>
    <row r="9" spans="1:13" ht="35.1" customHeight="1" thickBot="1">
      <c r="A9" s="51" t="s">
        <v>173</v>
      </c>
      <c r="B9" s="480">
        <v>3464</v>
      </c>
      <c r="C9" s="480">
        <v>5766</v>
      </c>
      <c r="D9" s="481">
        <f>SUM(B9:C9)</f>
        <v>9230</v>
      </c>
      <c r="E9" s="480">
        <v>2390366</v>
      </c>
      <c r="F9" s="480">
        <v>2256142</v>
      </c>
      <c r="G9" s="481">
        <f>SUM(E9:F9)</f>
        <v>4646508</v>
      </c>
      <c r="H9" s="53" t="s">
        <v>23</v>
      </c>
    </row>
    <row r="10" spans="1:13" ht="35.1" customHeight="1" thickBot="1">
      <c r="A10" s="76" t="s">
        <v>171</v>
      </c>
      <c r="B10" s="482">
        <v>28</v>
      </c>
      <c r="C10" s="482">
        <v>88</v>
      </c>
      <c r="D10" s="483">
        <f t="shared" ref="D10:D13" si="0">SUM(B10:C10)</f>
        <v>116</v>
      </c>
      <c r="E10" s="482">
        <v>8342</v>
      </c>
      <c r="F10" s="482">
        <v>43205</v>
      </c>
      <c r="G10" s="483">
        <f t="shared" ref="G10:G13" si="1">SUM(E10:F10)</f>
        <v>51547</v>
      </c>
      <c r="H10" s="75" t="s">
        <v>172</v>
      </c>
    </row>
    <row r="11" spans="1:13" ht="35.1" customHeight="1" thickBot="1">
      <c r="A11" s="52" t="s">
        <v>169</v>
      </c>
      <c r="B11" s="484">
        <v>112</v>
      </c>
      <c r="C11" s="484">
        <v>264</v>
      </c>
      <c r="D11" s="485">
        <f t="shared" si="0"/>
        <v>376</v>
      </c>
      <c r="E11" s="484">
        <v>48958</v>
      </c>
      <c r="F11" s="484">
        <v>118917</v>
      </c>
      <c r="G11" s="485">
        <f t="shared" si="1"/>
        <v>167875</v>
      </c>
      <c r="H11" s="54" t="s">
        <v>170</v>
      </c>
    </row>
    <row r="12" spans="1:13" ht="35.1" customHeight="1">
      <c r="A12" s="78" t="s">
        <v>16</v>
      </c>
      <c r="B12" s="486">
        <v>8</v>
      </c>
      <c r="C12" s="486">
        <v>55</v>
      </c>
      <c r="D12" s="487">
        <f t="shared" si="0"/>
        <v>63</v>
      </c>
      <c r="E12" s="486">
        <v>1003</v>
      </c>
      <c r="F12" s="486">
        <v>11047</v>
      </c>
      <c r="G12" s="487">
        <f t="shared" si="1"/>
        <v>12050</v>
      </c>
      <c r="H12" s="77" t="s">
        <v>207</v>
      </c>
    </row>
    <row r="13" spans="1:13" ht="40.5" customHeight="1">
      <c r="A13" s="50" t="s">
        <v>17</v>
      </c>
      <c r="B13" s="488">
        <f>SUM(B9:B12)</f>
        <v>3612</v>
      </c>
      <c r="C13" s="488">
        <f>SUM(C9:C12)</f>
        <v>6173</v>
      </c>
      <c r="D13" s="488">
        <f t="shared" si="0"/>
        <v>9785</v>
      </c>
      <c r="E13" s="488">
        <f>SUM(E9:E12)</f>
        <v>2448669</v>
      </c>
      <c r="F13" s="488">
        <f>SUM(F9:F12)</f>
        <v>2429311</v>
      </c>
      <c r="G13" s="488">
        <f t="shared" si="1"/>
        <v>4877980</v>
      </c>
      <c r="H13" s="55" t="s">
        <v>21</v>
      </c>
    </row>
    <row r="17" spans="5:5" ht="15">
      <c r="E17" s="331"/>
    </row>
  </sheetData>
  <mergeCells count="10">
    <mergeCell ref="A1:H1"/>
    <mergeCell ref="A2:H2"/>
    <mergeCell ref="A3:H3"/>
    <mergeCell ref="A4:B4"/>
    <mergeCell ref="A5:A8"/>
    <mergeCell ref="B5:D5"/>
    <mergeCell ref="H5:H8"/>
    <mergeCell ref="B6:D6"/>
    <mergeCell ref="E5:G5"/>
    <mergeCell ref="E6: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8FB1-1F5E-47E9-892A-4FCBA189BB14}">
  <sheetPr>
    <tabColor theme="6"/>
  </sheetPr>
  <dimension ref="A1:L25"/>
  <sheetViews>
    <sheetView rightToLeft="1" view="pageBreakPreview" topLeftCell="A7" zoomScaleNormal="100" zoomScaleSheetLayoutView="100" workbookViewId="0">
      <selection activeCell="B5" sqref="B5:G7"/>
    </sheetView>
  </sheetViews>
  <sheetFormatPr defaultColWidth="8.5546875" defaultRowHeight="12.75"/>
  <cols>
    <col min="1" max="1" width="35.77734375" style="26" customWidth="1"/>
    <col min="2" max="6" width="9.6640625" style="27" customWidth="1"/>
    <col min="7" max="7" width="35.77734375" style="26" customWidth="1"/>
    <col min="8" max="12" width="8.5546875" style="18"/>
    <col min="13" max="13" width="28.44140625" style="18" customWidth="1"/>
    <col min="14" max="16384" width="8.5546875" style="18"/>
  </cols>
  <sheetData>
    <row r="1" spans="1:12" s="671" customFormat="1" ht="50.25" customHeight="1">
      <c r="A1" s="983" t="s">
        <v>395</v>
      </c>
      <c r="B1" s="984"/>
      <c r="C1" s="984"/>
      <c r="D1" s="984"/>
      <c r="E1" s="984"/>
      <c r="F1" s="984"/>
      <c r="G1" s="984"/>
      <c r="H1" s="24"/>
      <c r="I1" s="24"/>
      <c r="J1" s="24"/>
      <c r="K1" s="24"/>
      <c r="L1" s="24"/>
    </row>
    <row r="2" spans="1:12" s="671" customFormat="1" ht="46.5" customHeight="1">
      <c r="A2" s="986" t="s">
        <v>396</v>
      </c>
      <c r="B2" s="986"/>
      <c r="C2" s="986"/>
      <c r="D2" s="986"/>
      <c r="E2" s="986"/>
      <c r="F2" s="986"/>
      <c r="G2" s="986"/>
      <c r="H2" s="23"/>
      <c r="I2" s="23"/>
      <c r="J2" s="23"/>
      <c r="K2" s="23"/>
      <c r="L2" s="23"/>
    </row>
    <row r="3" spans="1:12" s="671" customFormat="1" ht="15.75" customHeight="1">
      <c r="A3" s="986" t="s">
        <v>969</v>
      </c>
      <c r="B3" s="986"/>
      <c r="C3" s="986"/>
      <c r="D3" s="986"/>
      <c r="E3" s="986"/>
      <c r="F3" s="986"/>
      <c r="G3" s="986"/>
      <c r="H3" s="28"/>
      <c r="I3" s="23"/>
      <c r="J3" s="23"/>
      <c r="K3" s="23"/>
      <c r="L3" s="23"/>
    </row>
    <row r="4" spans="1:12" s="671" customFormat="1" ht="16.5">
      <c r="A4" s="715" t="s">
        <v>373</v>
      </c>
      <c r="B4" s="22"/>
      <c r="C4" s="1002"/>
      <c r="D4" s="1002"/>
      <c r="E4" s="25"/>
      <c r="F4" s="25"/>
      <c r="G4" s="182" t="s">
        <v>374</v>
      </c>
    </row>
    <row r="5" spans="1:12" ht="17.25" customHeight="1">
      <c r="A5" s="988" t="s">
        <v>174</v>
      </c>
      <c r="B5" s="1003" t="s">
        <v>311</v>
      </c>
      <c r="C5" s="1004"/>
      <c r="D5" s="1004"/>
      <c r="E5" s="1004"/>
      <c r="F5" s="1004"/>
      <c r="G5" s="994" t="s">
        <v>98</v>
      </c>
      <c r="J5" s="66"/>
    </row>
    <row r="6" spans="1:12" ht="17.25" customHeight="1">
      <c r="A6" s="989"/>
      <c r="B6" s="83" t="s">
        <v>173</v>
      </c>
      <c r="C6" s="83" t="s">
        <v>171</v>
      </c>
      <c r="D6" s="83" t="s">
        <v>169</v>
      </c>
      <c r="E6" s="83" t="s">
        <v>16</v>
      </c>
      <c r="F6" s="83" t="s">
        <v>17</v>
      </c>
      <c r="G6" s="995"/>
    </row>
    <row r="7" spans="1:12" ht="17.25" customHeight="1">
      <c r="A7" s="990"/>
      <c r="B7" s="673" t="s">
        <v>23</v>
      </c>
      <c r="C7" s="673" t="s">
        <v>172</v>
      </c>
      <c r="D7" s="673" t="s">
        <v>170</v>
      </c>
      <c r="E7" s="673" t="s">
        <v>207</v>
      </c>
      <c r="F7" s="674" t="s">
        <v>21</v>
      </c>
      <c r="G7" s="996"/>
    </row>
    <row r="8" spans="1:12" s="39" customFormat="1" ht="24.95" customHeight="1" thickBot="1">
      <c r="A8" s="58" t="s">
        <v>188</v>
      </c>
      <c r="B8" s="56"/>
      <c r="C8" s="57"/>
      <c r="D8" s="57"/>
      <c r="E8" s="57"/>
      <c r="F8" s="57"/>
      <c r="G8" s="61" t="s">
        <v>312</v>
      </c>
    </row>
    <row r="9" spans="1:12" ht="18" customHeight="1" thickTop="1" thickBot="1">
      <c r="A9" s="86" t="s">
        <v>187</v>
      </c>
      <c r="B9" s="489">
        <v>66678330</v>
      </c>
      <c r="C9" s="489">
        <v>328845</v>
      </c>
      <c r="D9" s="489">
        <v>608656</v>
      </c>
      <c r="E9" s="489">
        <v>37382</v>
      </c>
      <c r="F9" s="494">
        <v>67653213</v>
      </c>
      <c r="G9" s="85" t="s">
        <v>313</v>
      </c>
    </row>
    <row r="10" spans="1:12" ht="18" customHeight="1" thickTop="1" thickBot="1">
      <c r="A10" s="40" t="s">
        <v>186</v>
      </c>
      <c r="B10" s="490">
        <v>31518359</v>
      </c>
      <c r="C10" s="490">
        <v>65593</v>
      </c>
      <c r="D10" s="490">
        <v>119697</v>
      </c>
      <c r="E10" s="490">
        <v>9139</v>
      </c>
      <c r="F10" s="501">
        <v>31712788</v>
      </c>
      <c r="G10" s="62" t="s">
        <v>314</v>
      </c>
    </row>
    <row r="11" spans="1:12" ht="18" customHeight="1" thickTop="1" thickBot="1">
      <c r="A11" s="86" t="s">
        <v>185</v>
      </c>
      <c r="B11" s="489">
        <v>5799687</v>
      </c>
      <c r="C11" s="489">
        <v>0</v>
      </c>
      <c r="D11" s="489">
        <v>856</v>
      </c>
      <c r="E11" s="489">
        <v>7432</v>
      </c>
      <c r="F11" s="494">
        <v>5807975</v>
      </c>
      <c r="G11" s="85" t="s">
        <v>315</v>
      </c>
    </row>
    <row r="12" spans="1:12" ht="18" customHeight="1" thickTop="1">
      <c r="A12" s="41" t="s">
        <v>184</v>
      </c>
      <c r="B12" s="491">
        <v>7891776</v>
      </c>
      <c r="C12" s="491">
        <v>116877</v>
      </c>
      <c r="D12" s="491">
        <v>573811</v>
      </c>
      <c r="E12" s="491">
        <v>9220</v>
      </c>
      <c r="F12" s="593">
        <v>8591684</v>
      </c>
      <c r="G12" s="63" t="s">
        <v>316</v>
      </c>
    </row>
    <row r="13" spans="1:12" ht="24.75" customHeight="1">
      <c r="A13" s="150" t="s">
        <v>182</v>
      </c>
      <c r="B13" s="594">
        <f>SUM(B9-B10)+(B11+B12)</f>
        <v>48851434</v>
      </c>
      <c r="C13" s="595">
        <f t="shared" ref="C13:E13" si="0">SUM(C9-C10)+(C11+C12)</f>
        <v>380129</v>
      </c>
      <c r="D13" s="595">
        <f t="shared" si="0"/>
        <v>1063626</v>
      </c>
      <c r="E13" s="595">
        <f t="shared" si="0"/>
        <v>44895</v>
      </c>
      <c r="F13" s="596">
        <f>SUM(F9-F10)+(F11+F12)</f>
        <v>50340084</v>
      </c>
      <c r="G13" s="147" t="s">
        <v>183</v>
      </c>
    </row>
    <row r="14" spans="1:12" s="39" customFormat="1" ht="24.95" customHeight="1" thickBot="1">
      <c r="A14" s="58" t="s">
        <v>181</v>
      </c>
      <c r="B14" s="492"/>
      <c r="C14" s="492"/>
      <c r="D14" s="492"/>
      <c r="E14" s="492"/>
      <c r="F14" s="492"/>
      <c r="G14" s="61" t="s">
        <v>317</v>
      </c>
    </row>
    <row r="15" spans="1:12" ht="18" customHeight="1" thickTop="1" thickBot="1">
      <c r="A15" s="86" t="s">
        <v>180</v>
      </c>
      <c r="B15" s="493">
        <v>450399</v>
      </c>
      <c r="C15" s="493">
        <v>1996</v>
      </c>
      <c r="D15" s="493">
        <v>1767</v>
      </c>
      <c r="E15" s="493">
        <v>431</v>
      </c>
      <c r="F15" s="494">
        <v>454593</v>
      </c>
      <c r="G15" s="85" t="s">
        <v>318</v>
      </c>
    </row>
    <row r="16" spans="1:12" ht="18" customHeight="1" thickTop="1" thickBot="1">
      <c r="A16" s="40" t="s">
        <v>179</v>
      </c>
      <c r="B16" s="492">
        <v>3605792</v>
      </c>
      <c r="C16" s="492">
        <v>16710</v>
      </c>
      <c r="D16" s="492">
        <v>134950</v>
      </c>
      <c r="E16" s="492">
        <v>16076</v>
      </c>
      <c r="F16" s="495">
        <v>3773528</v>
      </c>
      <c r="G16" s="62" t="s">
        <v>319</v>
      </c>
    </row>
    <row r="17" spans="1:7" ht="18" customHeight="1" thickTop="1">
      <c r="A17" s="88" t="s">
        <v>178</v>
      </c>
      <c r="B17" s="496">
        <v>2062569</v>
      </c>
      <c r="C17" s="496">
        <v>0</v>
      </c>
      <c r="D17" s="496">
        <v>732</v>
      </c>
      <c r="E17" s="496">
        <v>21</v>
      </c>
      <c r="F17" s="497">
        <v>2063322</v>
      </c>
      <c r="G17" s="87" t="s">
        <v>320</v>
      </c>
    </row>
    <row r="18" spans="1:7" s="39" customFormat="1" ht="24.75" customHeight="1">
      <c r="A18" s="149" t="s">
        <v>176</v>
      </c>
      <c r="B18" s="498">
        <f>SUM(B15:B17)</f>
        <v>6118760</v>
      </c>
      <c r="C18" s="498">
        <f t="shared" ref="C18:E18" si="1">SUM(C15:C17)</f>
        <v>18706</v>
      </c>
      <c r="D18" s="498">
        <f t="shared" si="1"/>
        <v>137449</v>
      </c>
      <c r="E18" s="498">
        <f t="shared" si="1"/>
        <v>16528</v>
      </c>
      <c r="F18" s="498">
        <f>SUM(F15:F17)</f>
        <v>6291443</v>
      </c>
      <c r="G18" s="148" t="s">
        <v>177</v>
      </c>
    </row>
    <row r="19" spans="1:7" ht="21" customHeight="1" thickBot="1">
      <c r="A19" s="90" t="s">
        <v>322</v>
      </c>
      <c r="B19" s="499">
        <f>SUM(B13-B18)</f>
        <v>42732674</v>
      </c>
      <c r="C19" s="499">
        <f t="shared" ref="C19:F19" si="2">SUM(C13-C18)</f>
        <v>361423</v>
      </c>
      <c r="D19" s="499">
        <f t="shared" si="2"/>
        <v>926177</v>
      </c>
      <c r="E19" s="499">
        <f t="shared" si="2"/>
        <v>28367</v>
      </c>
      <c r="F19" s="499">
        <f t="shared" si="2"/>
        <v>44048641</v>
      </c>
      <c r="G19" s="89" t="s">
        <v>321</v>
      </c>
    </row>
    <row r="20" spans="1:7" ht="21" customHeight="1" thickTop="1" thickBot="1">
      <c r="A20" s="65" t="s">
        <v>175</v>
      </c>
      <c r="B20" s="500">
        <v>860166</v>
      </c>
      <c r="C20" s="500">
        <v>2480</v>
      </c>
      <c r="D20" s="500">
        <v>32388</v>
      </c>
      <c r="E20" s="500">
        <v>5427</v>
      </c>
      <c r="F20" s="501">
        <v>900461</v>
      </c>
      <c r="G20" s="64" t="s">
        <v>323</v>
      </c>
    </row>
    <row r="21" spans="1:7" ht="21" customHeight="1" thickTop="1" thickBot="1">
      <c r="A21" s="91" t="s">
        <v>325</v>
      </c>
      <c r="B21" s="494">
        <f>SUM(B19-B20)</f>
        <v>41872508</v>
      </c>
      <c r="C21" s="494">
        <f t="shared" ref="C21:E21" si="3">SUM(C19-C20)</f>
        <v>358943</v>
      </c>
      <c r="D21" s="494">
        <f t="shared" si="3"/>
        <v>893789</v>
      </c>
      <c r="E21" s="494">
        <f t="shared" si="3"/>
        <v>22940</v>
      </c>
      <c r="F21" s="494">
        <f>SUM(F19-F20)</f>
        <v>43148180</v>
      </c>
      <c r="G21" s="89" t="s">
        <v>324</v>
      </c>
    </row>
    <row r="22" spans="1:7" ht="21" customHeight="1" thickTop="1" thickBot="1">
      <c r="A22" s="65" t="s">
        <v>253</v>
      </c>
      <c r="B22" s="500">
        <v>4646508</v>
      </c>
      <c r="C22" s="500">
        <v>51547</v>
      </c>
      <c r="D22" s="500">
        <v>167875</v>
      </c>
      <c r="E22" s="500">
        <v>12050</v>
      </c>
      <c r="F22" s="501">
        <v>4877980</v>
      </c>
      <c r="G22" s="64" t="s">
        <v>329</v>
      </c>
    </row>
    <row r="23" spans="1:7" ht="21" customHeight="1" thickTop="1">
      <c r="A23" s="92" t="s">
        <v>327</v>
      </c>
      <c r="B23" s="502">
        <f>SUM(B21-B22)</f>
        <v>37226000</v>
      </c>
      <c r="C23" s="502">
        <f t="shared" ref="C23:E23" si="4">SUM(C21-C22)</f>
        <v>307396</v>
      </c>
      <c r="D23" s="502">
        <f t="shared" si="4"/>
        <v>725914</v>
      </c>
      <c r="E23" s="502">
        <f t="shared" si="4"/>
        <v>10890</v>
      </c>
      <c r="F23" s="502">
        <f t="shared" ref="F23" si="5">F21-F22</f>
        <v>38270200</v>
      </c>
      <c r="G23" s="675" t="s">
        <v>326</v>
      </c>
    </row>
    <row r="24" spans="1:7" ht="15">
      <c r="E24" s="330"/>
    </row>
    <row r="25" spans="1:7">
      <c r="A25" s="18"/>
      <c r="B25" s="18"/>
      <c r="C25" s="18"/>
      <c r="D25" s="18"/>
      <c r="E25" s="18"/>
      <c r="F25" s="18"/>
      <c r="G25" s="18"/>
    </row>
  </sheetData>
  <mergeCells count="7">
    <mergeCell ref="A1:G1"/>
    <mergeCell ref="A2:G2"/>
    <mergeCell ref="A3:G3"/>
    <mergeCell ref="C4:D4"/>
    <mergeCell ref="A5:A7"/>
    <mergeCell ref="B5:F5"/>
    <mergeCell ref="G5:G7"/>
  </mergeCells>
  <printOptions horizontalCentered="1" verticalCentered="1"/>
  <pageMargins left="0.39370078740157483" right="0.39370078740157483" top="0.39370078740157483" bottom="0.39370078740157483" header="0.39370078740157483" footer="0.39370078740157483"/>
  <pageSetup paperSize="9" scale="97"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BBFF7-E7D0-4ABB-BCD9-B07BAD83418C}">
  <sheetPr>
    <tabColor theme="6"/>
  </sheetPr>
  <dimension ref="A1:O24"/>
  <sheetViews>
    <sheetView rightToLeft="1" view="pageBreakPreview" zoomScaleNormal="100" zoomScaleSheetLayoutView="100" workbookViewId="0">
      <selection activeCell="E5" sqref="E5:G6"/>
    </sheetView>
  </sheetViews>
  <sheetFormatPr defaultRowHeight="15"/>
  <cols>
    <col min="13" max="13" width="28.44140625" customWidth="1"/>
    <col min="14" max="14" width="44.109375" customWidth="1"/>
    <col min="15" max="15" width="9.77734375" bestFit="1" customWidth="1"/>
  </cols>
  <sheetData>
    <row r="1" spans="1:15" ht="58.9" customHeight="1">
      <c r="A1" s="869" t="s">
        <v>932</v>
      </c>
      <c r="B1" s="869"/>
      <c r="C1" s="869"/>
      <c r="D1" s="869"/>
      <c r="E1" s="869"/>
      <c r="F1" s="869"/>
      <c r="G1" s="869"/>
      <c r="H1" s="869"/>
      <c r="I1" s="869"/>
      <c r="J1" s="869"/>
      <c r="K1" s="869"/>
      <c r="L1" s="282"/>
    </row>
    <row r="2" spans="1:15" ht="36" customHeight="1">
      <c r="A2" s="787" t="s">
        <v>933</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6" spans="1:15" ht="30">
      <c r="N6" s="280" t="s">
        <v>712</v>
      </c>
      <c r="O6" s="284">
        <v>42732674</v>
      </c>
    </row>
    <row r="7" spans="1:15" ht="30.75" thickBot="1">
      <c r="N7" s="280" t="s">
        <v>713</v>
      </c>
      <c r="O7" s="499">
        <v>361423</v>
      </c>
    </row>
    <row r="8" spans="1:15" ht="31.5" thickTop="1" thickBot="1">
      <c r="N8" s="280" t="s">
        <v>714</v>
      </c>
      <c r="O8" s="499">
        <v>926177</v>
      </c>
    </row>
    <row r="9" spans="1:15" ht="30.75" thickTop="1">
      <c r="N9" s="280" t="s">
        <v>715</v>
      </c>
      <c r="O9" s="284">
        <v>28367</v>
      </c>
    </row>
    <row r="15" spans="1:15">
      <c r="N15" s="280"/>
    </row>
    <row r="16" spans="1:15">
      <c r="N16" s="280"/>
    </row>
    <row r="17" spans="1:14">
      <c r="N17" s="280"/>
    </row>
    <row r="22" spans="1:14">
      <c r="A22" s="819" t="s">
        <v>718</v>
      </c>
      <c r="B22" s="819"/>
      <c r="C22" s="819"/>
      <c r="D22" s="819"/>
      <c r="E22" s="819"/>
      <c r="F22" s="819"/>
      <c r="G22" s="819"/>
      <c r="H22" s="819"/>
      <c r="I22" s="819"/>
      <c r="J22" s="819"/>
      <c r="K22" s="819"/>
      <c r="L22" s="281"/>
    </row>
    <row r="24" spans="1:14" ht="15.75">
      <c r="E24" s="329"/>
    </row>
  </sheetData>
  <mergeCells count="5">
    <mergeCell ref="A1:K1"/>
    <mergeCell ref="A2:K2"/>
    <mergeCell ref="A3:K3"/>
    <mergeCell ref="A4:K4"/>
    <mergeCell ref="A22:K22"/>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2AB74-82C0-4FDE-B3B1-9A063C9EE4F2}">
  <sheetPr>
    <tabColor theme="6"/>
  </sheetPr>
  <dimension ref="A1:L24"/>
  <sheetViews>
    <sheetView rightToLeft="1" view="pageBreakPreview" zoomScaleNormal="100" zoomScaleSheetLayoutView="100" workbookViewId="0">
      <selection activeCell="E6" sqref="E6"/>
    </sheetView>
  </sheetViews>
  <sheetFormatPr defaultColWidth="8.5546875" defaultRowHeight="12.75"/>
  <cols>
    <col min="1" max="1" width="25.6640625" style="26" customWidth="1"/>
    <col min="2" max="4" width="7.77734375" style="27" customWidth="1"/>
    <col min="5" max="5" width="10" style="27" bestFit="1" customWidth="1"/>
    <col min="6" max="6" width="7.77734375" style="27" customWidth="1"/>
    <col min="7" max="7" width="25.6640625" style="26" customWidth="1"/>
    <col min="8" max="12" width="8.5546875" style="18"/>
    <col min="13" max="13" width="28.44140625" style="18" customWidth="1"/>
    <col min="14" max="16384" width="8.5546875" style="18"/>
  </cols>
  <sheetData>
    <row r="1" spans="1:12" ht="42.75" customHeight="1">
      <c r="A1" s="983" t="s">
        <v>591</v>
      </c>
      <c r="B1" s="984"/>
      <c r="C1" s="984"/>
      <c r="D1" s="984"/>
      <c r="E1" s="984"/>
      <c r="F1" s="984"/>
      <c r="G1" s="984"/>
    </row>
    <row r="2" spans="1:12" ht="37.9" customHeight="1">
      <c r="A2" s="986" t="s">
        <v>405</v>
      </c>
      <c r="B2" s="986"/>
      <c r="C2" s="986"/>
      <c r="D2" s="986"/>
      <c r="E2" s="986"/>
      <c r="F2" s="986"/>
      <c r="G2" s="986"/>
    </row>
    <row r="3" spans="1:12" ht="19.899999999999999" customHeight="1">
      <c r="A3" s="986" t="s">
        <v>969</v>
      </c>
      <c r="B3" s="986"/>
      <c r="C3" s="986"/>
      <c r="D3" s="986"/>
      <c r="E3" s="986"/>
      <c r="F3" s="986"/>
      <c r="G3" s="986"/>
    </row>
    <row r="4" spans="1:12" s="671" customFormat="1" ht="24" customHeight="1">
      <c r="A4" s="716" t="s">
        <v>673</v>
      </c>
      <c r="B4" s="22"/>
      <c r="C4" s="1002"/>
      <c r="D4" s="1002"/>
      <c r="E4" s="25"/>
      <c r="F4" s="25"/>
      <c r="G4" s="182" t="s">
        <v>674</v>
      </c>
    </row>
    <row r="5" spans="1:12" ht="72.75" customHeight="1">
      <c r="A5" s="988" t="s">
        <v>191</v>
      </c>
      <c r="B5" s="152" t="s">
        <v>12</v>
      </c>
      <c r="C5" s="152" t="s">
        <v>45</v>
      </c>
      <c r="D5" s="152" t="s">
        <v>46</v>
      </c>
      <c r="E5" s="152" t="s">
        <v>983</v>
      </c>
      <c r="F5" s="152" t="s">
        <v>164</v>
      </c>
      <c r="G5" s="994" t="s">
        <v>193</v>
      </c>
      <c r="J5" s="66"/>
    </row>
    <row r="6" spans="1:12" ht="56.25">
      <c r="A6" s="990"/>
      <c r="B6" s="676" t="s">
        <v>157</v>
      </c>
      <c r="C6" s="676" t="s">
        <v>153</v>
      </c>
      <c r="D6" s="676" t="s">
        <v>152</v>
      </c>
      <c r="E6" s="676" t="s">
        <v>158</v>
      </c>
      <c r="F6" s="676" t="s">
        <v>159</v>
      </c>
      <c r="G6" s="996"/>
    </row>
    <row r="7" spans="1:12" ht="33" customHeight="1" thickBot="1">
      <c r="A7" s="36" t="s">
        <v>173</v>
      </c>
      <c r="B7" s="503">
        <v>503414</v>
      </c>
      <c r="C7" s="176">
        <v>0.92</v>
      </c>
      <c r="D7" s="176">
        <v>7.38</v>
      </c>
      <c r="E7" s="503">
        <v>5292680</v>
      </c>
      <c r="F7" s="503">
        <v>4629759</v>
      </c>
      <c r="G7" s="34" t="s">
        <v>251</v>
      </c>
    </row>
    <row r="8" spans="1:12" ht="33" customHeight="1" thickTop="1" thickBot="1">
      <c r="A8" s="80" t="s">
        <v>171</v>
      </c>
      <c r="B8" s="504">
        <v>444371</v>
      </c>
      <c r="C8" s="177">
        <v>0.53</v>
      </c>
      <c r="D8" s="177">
        <v>4.4000000000000004</v>
      </c>
      <c r="E8" s="504">
        <v>3276974</v>
      </c>
      <c r="F8" s="504">
        <v>3115716</v>
      </c>
      <c r="G8" s="79" t="s">
        <v>250</v>
      </c>
    </row>
    <row r="9" spans="1:12" ht="33" customHeight="1" thickTop="1" thickBot="1">
      <c r="A9" s="37" t="s">
        <v>169</v>
      </c>
      <c r="B9" s="505">
        <v>446476</v>
      </c>
      <c r="C9" s="178">
        <v>0.17</v>
      </c>
      <c r="D9" s="178">
        <v>12.69</v>
      </c>
      <c r="E9" s="505">
        <v>2828791</v>
      </c>
      <c r="F9" s="505">
        <v>2463235</v>
      </c>
      <c r="G9" s="35" t="s">
        <v>249</v>
      </c>
    </row>
    <row r="10" spans="1:12" ht="33" customHeight="1" thickTop="1">
      <c r="A10" s="82" t="s">
        <v>16</v>
      </c>
      <c r="B10" s="506">
        <v>191269</v>
      </c>
      <c r="C10" s="179">
        <v>0.96</v>
      </c>
      <c r="D10" s="179">
        <v>35.81</v>
      </c>
      <c r="E10" s="506">
        <v>712637</v>
      </c>
      <c r="F10" s="506">
        <v>450296</v>
      </c>
      <c r="G10" s="81" t="s">
        <v>248</v>
      </c>
    </row>
    <row r="11" spans="1:12" ht="40.5" customHeight="1">
      <c r="A11" s="33" t="s">
        <v>17</v>
      </c>
      <c r="B11" s="507">
        <v>498516</v>
      </c>
      <c r="C11" s="253">
        <v>0.9</v>
      </c>
      <c r="D11" s="253">
        <v>7.5</v>
      </c>
      <c r="E11" s="507">
        <v>5144618</v>
      </c>
      <c r="F11" s="507">
        <v>4501650</v>
      </c>
      <c r="G11" s="59" t="s">
        <v>21</v>
      </c>
    </row>
    <row r="12" spans="1:12" s="67" customFormat="1" ht="19.5" customHeight="1">
      <c r="A12" s="896" t="s">
        <v>51</v>
      </c>
      <c r="B12" s="896"/>
      <c r="C12" s="896"/>
      <c r="D12" s="1005" t="s">
        <v>52</v>
      </c>
      <c r="E12" s="1005"/>
      <c r="F12" s="1005"/>
      <c r="G12" s="1005"/>
      <c r="H12" s="151"/>
      <c r="I12" s="151"/>
      <c r="J12" s="151"/>
      <c r="K12" s="151"/>
      <c r="L12" s="151"/>
    </row>
    <row r="16" spans="1:12">
      <c r="G16" s="1006"/>
      <c r="H16" s="1006"/>
      <c r="I16" s="1006"/>
      <c r="J16" s="1006"/>
      <c r="K16" s="1006"/>
      <c r="L16" s="1006"/>
    </row>
    <row r="24" spans="5:5" ht="15">
      <c r="E24" s="330"/>
    </row>
  </sheetData>
  <mergeCells count="9">
    <mergeCell ref="A12:C12"/>
    <mergeCell ref="D12:G12"/>
    <mergeCell ref="G16:L16"/>
    <mergeCell ref="A1:G1"/>
    <mergeCell ref="A2:G2"/>
    <mergeCell ref="A3:G3"/>
    <mergeCell ref="C4:D4"/>
    <mergeCell ref="A5:A6"/>
    <mergeCell ref="G5: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0" t="s">
        <v>290</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FD184-A1F6-4895-B738-B4950E7E5176}">
  <sheetPr>
    <tabColor theme="6"/>
  </sheetPr>
  <dimension ref="A1:L18"/>
  <sheetViews>
    <sheetView rightToLeft="1" view="pageBreakPreview" zoomScaleNormal="100" zoomScaleSheetLayoutView="100" workbookViewId="0">
      <selection activeCell="E5" sqref="E5:G5"/>
    </sheetView>
  </sheetViews>
  <sheetFormatPr defaultColWidth="8.5546875" defaultRowHeight="12.75"/>
  <cols>
    <col min="1" max="1" width="20.77734375" style="18" customWidth="1"/>
    <col min="2" max="7" width="6.77734375" style="18" customWidth="1"/>
    <col min="8" max="8" width="20.77734375" style="18" customWidth="1"/>
    <col min="9" max="12" width="8.5546875" style="18"/>
    <col min="13" max="13" width="28.44140625" style="18" customWidth="1"/>
    <col min="14" max="16384" width="8.5546875" style="18"/>
  </cols>
  <sheetData>
    <row r="1" spans="1:12" s="671" customFormat="1" ht="88.9" customHeight="1">
      <c r="A1" s="1007" t="s">
        <v>398</v>
      </c>
      <c r="B1" s="1008"/>
      <c r="C1" s="1008"/>
      <c r="D1" s="1008"/>
      <c r="E1" s="1008"/>
      <c r="F1" s="1008"/>
      <c r="G1" s="1008"/>
      <c r="H1" s="1008"/>
      <c r="I1" s="30"/>
    </row>
    <row r="2" spans="1:12" s="671" customFormat="1" ht="48.6" customHeight="1">
      <c r="A2" s="1009" t="s">
        <v>397</v>
      </c>
      <c r="B2" s="1009"/>
      <c r="C2" s="1009"/>
      <c r="D2" s="1009"/>
      <c r="E2" s="1009"/>
      <c r="F2" s="1009"/>
      <c r="G2" s="1009"/>
      <c r="H2" s="1009"/>
      <c r="I2" s="29"/>
    </row>
    <row r="3" spans="1:12" s="671" customFormat="1" ht="15.75" customHeight="1">
      <c r="A3" s="986" t="s">
        <v>969</v>
      </c>
      <c r="B3" s="986"/>
      <c r="C3" s="986"/>
      <c r="D3" s="986"/>
      <c r="E3" s="986"/>
      <c r="F3" s="986"/>
      <c r="G3" s="986"/>
      <c r="H3" s="986"/>
      <c r="I3" s="29"/>
    </row>
    <row r="4" spans="1:12" s="671" customFormat="1" ht="15">
      <c r="A4" s="717" t="s">
        <v>675</v>
      </c>
      <c r="B4" s="95"/>
      <c r="H4" s="182" t="s">
        <v>676</v>
      </c>
      <c r="I4" s="66"/>
      <c r="K4" s="66"/>
      <c r="L4" s="66"/>
    </row>
    <row r="5" spans="1:12" ht="15.75" customHeight="1">
      <c r="A5" s="988" t="s">
        <v>254</v>
      </c>
      <c r="B5" s="1010" t="s">
        <v>25</v>
      </c>
      <c r="C5" s="1010"/>
      <c r="D5" s="1010"/>
      <c r="E5" s="1010" t="s">
        <v>26</v>
      </c>
      <c r="F5" s="1010"/>
      <c r="G5" s="1010"/>
      <c r="H5" s="1011" t="s">
        <v>280</v>
      </c>
    </row>
    <row r="6" spans="1:12" ht="12.75" customHeight="1">
      <c r="A6" s="989"/>
      <c r="B6" s="1014" t="s">
        <v>27</v>
      </c>
      <c r="C6" s="1014"/>
      <c r="D6" s="1014"/>
      <c r="E6" s="1014" t="s">
        <v>463</v>
      </c>
      <c r="F6" s="1014"/>
      <c r="G6" s="1014"/>
      <c r="H6" s="1012"/>
    </row>
    <row r="7" spans="1:12" ht="15.75" customHeight="1">
      <c r="A7" s="989"/>
      <c r="B7" s="145" t="s">
        <v>19</v>
      </c>
      <c r="C7" s="145" t="s">
        <v>18</v>
      </c>
      <c r="D7" s="145" t="s">
        <v>17</v>
      </c>
      <c r="E7" s="145" t="s">
        <v>19</v>
      </c>
      <c r="F7" s="145" t="s">
        <v>18</v>
      </c>
      <c r="G7" s="145" t="s">
        <v>17</v>
      </c>
      <c r="H7" s="1012"/>
    </row>
    <row r="8" spans="1:12" ht="16.5" customHeight="1">
      <c r="A8" s="990"/>
      <c r="B8" s="673" t="s">
        <v>462</v>
      </c>
      <c r="C8" s="673" t="s">
        <v>22</v>
      </c>
      <c r="D8" s="673" t="s">
        <v>21</v>
      </c>
      <c r="E8" s="673" t="s">
        <v>462</v>
      </c>
      <c r="F8" s="673">
        <v>187405</v>
      </c>
      <c r="G8" s="673" t="s">
        <v>21</v>
      </c>
      <c r="H8" s="1013"/>
    </row>
    <row r="9" spans="1:12" ht="40.15" customHeight="1" thickBot="1">
      <c r="A9" s="36" t="s">
        <v>173</v>
      </c>
      <c r="B9" s="508">
        <v>130</v>
      </c>
      <c r="C9" s="508">
        <v>1041</v>
      </c>
      <c r="D9" s="509">
        <f>SUM(B9:C9)</f>
        <v>1171</v>
      </c>
      <c r="E9" s="480">
        <v>46681</v>
      </c>
      <c r="F9" s="480">
        <v>235500</v>
      </c>
      <c r="G9" s="481">
        <f>SUM(E9:F9)</f>
        <v>282181</v>
      </c>
      <c r="H9" s="254" t="s">
        <v>23</v>
      </c>
    </row>
    <row r="10" spans="1:12" ht="40.15" customHeight="1" thickTop="1" thickBot="1">
      <c r="A10" s="80" t="s">
        <v>171</v>
      </c>
      <c r="B10" s="510">
        <v>5</v>
      </c>
      <c r="C10" s="510">
        <v>222</v>
      </c>
      <c r="D10" s="511">
        <f>SUM(B10:C10)</f>
        <v>227</v>
      </c>
      <c r="E10" s="482">
        <v>4436</v>
      </c>
      <c r="F10" s="482">
        <v>44262</v>
      </c>
      <c r="G10" s="483">
        <f>SUM(E10:F10)</f>
        <v>48698</v>
      </c>
      <c r="H10" s="677" t="s">
        <v>172</v>
      </c>
    </row>
    <row r="11" spans="1:12" ht="40.15" customHeight="1" thickTop="1">
      <c r="A11" s="38" t="s">
        <v>16</v>
      </c>
      <c r="B11" s="512">
        <v>0</v>
      </c>
      <c r="C11" s="512">
        <v>31</v>
      </c>
      <c r="D11" s="513">
        <f>SUM(B11:C11)</f>
        <v>31</v>
      </c>
      <c r="E11" s="514">
        <v>0</v>
      </c>
      <c r="F11" s="514">
        <v>8361</v>
      </c>
      <c r="G11" s="515">
        <f>SUM(E11:F11)</f>
        <v>8361</v>
      </c>
      <c r="H11" s="255" t="s">
        <v>207</v>
      </c>
    </row>
    <row r="12" spans="1:12" ht="49.9" customHeight="1">
      <c r="A12" s="146" t="s">
        <v>17</v>
      </c>
      <c r="B12" s="516">
        <f>SUM(B9:B11)</f>
        <v>135</v>
      </c>
      <c r="C12" s="516">
        <f>SUM(C9:C11)</f>
        <v>1294</v>
      </c>
      <c r="D12" s="517">
        <f t="shared" ref="D12" si="0">SUM(D9:D11)</f>
        <v>1429</v>
      </c>
      <c r="E12" s="517">
        <f>SUM(E9:E11)</f>
        <v>51117</v>
      </c>
      <c r="F12" s="517">
        <f>SUM(F9:F11)</f>
        <v>288123</v>
      </c>
      <c r="G12" s="517">
        <f t="shared" ref="G12" si="1">SUM(G9:G11)</f>
        <v>339240</v>
      </c>
      <c r="H12" s="84" t="s">
        <v>21</v>
      </c>
    </row>
    <row r="18" spans="5:5" ht="15">
      <c r="E18" s="331"/>
    </row>
  </sheetData>
  <mergeCells count="9">
    <mergeCell ref="A1:H1"/>
    <mergeCell ref="A2:H2"/>
    <mergeCell ref="A3:H3"/>
    <mergeCell ref="A5:A8"/>
    <mergeCell ref="B5:D5"/>
    <mergeCell ref="E5:G5"/>
    <mergeCell ref="H5:H8"/>
    <mergeCell ref="B6:D6"/>
    <mergeCell ref="E6: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3234F-1111-4383-8980-7809A35F5D82}">
  <sheetPr>
    <tabColor theme="6"/>
  </sheetPr>
  <dimension ref="A1:O18"/>
  <sheetViews>
    <sheetView rightToLeft="1" view="pageBreakPreview" zoomScaleNormal="100" zoomScaleSheetLayoutView="100" workbookViewId="0">
      <selection activeCell="D11" sqref="D11"/>
    </sheetView>
  </sheetViews>
  <sheetFormatPr defaultColWidth="8.5546875" defaultRowHeight="12.75"/>
  <cols>
    <col min="1" max="1" width="18.6640625" style="26" customWidth="1"/>
    <col min="2" max="2" width="7.6640625" style="27" customWidth="1"/>
    <col min="3" max="3" width="10.21875" style="27" customWidth="1"/>
    <col min="4" max="4" width="7.6640625" style="27" customWidth="1"/>
    <col min="5" max="5" width="10.21875" style="27" customWidth="1"/>
    <col min="6" max="6" width="7.6640625" style="27" customWidth="1"/>
    <col min="7" max="7" width="10.21875" style="27" customWidth="1"/>
    <col min="8" max="8" width="7.6640625" style="27" customWidth="1"/>
    <col min="9" max="9" width="10.21875" style="27" customWidth="1"/>
    <col min="10" max="10" width="18.6640625" style="26" customWidth="1"/>
    <col min="11" max="12" width="8.5546875" style="18"/>
    <col min="13" max="13" width="28.44140625" style="18" customWidth="1"/>
    <col min="14" max="16384" width="8.5546875" style="18"/>
  </cols>
  <sheetData>
    <row r="1" spans="1:15" s="671" customFormat="1" ht="38.25" customHeight="1">
      <c r="A1" s="983" t="s">
        <v>399</v>
      </c>
      <c r="B1" s="984"/>
      <c r="C1" s="984"/>
      <c r="D1" s="984"/>
      <c r="E1" s="984"/>
      <c r="F1" s="984"/>
      <c r="G1" s="984"/>
      <c r="H1" s="1015"/>
      <c r="I1" s="1015"/>
      <c r="J1" s="1015"/>
      <c r="K1" s="24"/>
      <c r="L1" s="24"/>
      <c r="M1" s="24"/>
      <c r="N1" s="24"/>
      <c r="O1" s="24"/>
    </row>
    <row r="2" spans="1:15" s="671" customFormat="1" ht="32.25" customHeight="1">
      <c r="A2" s="986" t="s">
        <v>400</v>
      </c>
      <c r="B2" s="986"/>
      <c r="C2" s="986"/>
      <c r="D2" s="986"/>
      <c r="E2" s="986"/>
      <c r="F2" s="986"/>
      <c r="G2" s="986"/>
      <c r="H2" s="1016"/>
      <c r="I2" s="1016"/>
      <c r="J2" s="1016"/>
      <c r="K2" s="23"/>
      <c r="L2" s="23"/>
      <c r="M2" s="23"/>
      <c r="N2" s="23"/>
      <c r="O2" s="23"/>
    </row>
    <row r="3" spans="1:15" s="671" customFormat="1" ht="15.75" customHeight="1">
      <c r="A3" s="986" t="s">
        <v>969</v>
      </c>
      <c r="B3" s="986"/>
      <c r="C3" s="986"/>
      <c r="D3" s="986"/>
      <c r="E3" s="986"/>
      <c r="F3" s="986"/>
      <c r="G3" s="986"/>
      <c r="H3" s="1016"/>
      <c r="I3" s="1016"/>
      <c r="J3" s="1016"/>
      <c r="K3" s="28"/>
      <c r="L3" s="23"/>
      <c r="M3" s="23"/>
      <c r="N3" s="23"/>
      <c r="O3" s="23"/>
    </row>
    <row r="4" spans="1:15" s="671" customFormat="1" ht="18">
      <c r="A4" s="715" t="s">
        <v>677</v>
      </c>
      <c r="I4" s="21"/>
      <c r="J4" s="182" t="s">
        <v>678</v>
      </c>
      <c r="L4" s="20"/>
      <c r="M4" s="19"/>
    </row>
    <row r="5" spans="1:15" ht="36" customHeight="1">
      <c r="A5" s="988" t="s">
        <v>208</v>
      </c>
      <c r="B5" s="1017" t="s">
        <v>339</v>
      </c>
      <c r="C5" s="1017"/>
      <c r="D5" s="1017" t="s">
        <v>338</v>
      </c>
      <c r="E5" s="1017"/>
      <c r="F5" s="1017" t="s">
        <v>337</v>
      </c>
      <c r="G5" s="1017"/>
      <c r="H5" s="1017" t="s">
        <v>336</v>
      </c>
      <c r="I5" s="1017"/>
      <c r="J5" s="994" t="s">
        <v>209</v>
      </c>
    </row>
    <row r="6" spans="1:15" ht="17.25" customHeight="1">
      <c r="A6" s="989"/>
      <c r="B6" s="145" t="s">
        <v>205</v>
      </c>
      <c r="C6" s="145" t="s">
        <v>206</v>
      </c>
      <c r="D6" s="145" t="s">
        <v>205</v>
      </c>
      <c r="E6" s="145" t="s">
        <v>206</v>
      </c>
      <c r="F6" s="145" t="s">
        <v>205</v>
      </c>
      <c r="G6" s="145" t="s">
        <v>206</v>
      </c>
      <c r="H6" s="145" t="s">
        <v>205</v>
      </c>
      <c r="I6" s="145" t="s">
        <v>206</v>
      </c>
      <c r="J6" s="995"/>
    </row>
    <row r="7" spans="1:15" ht="17.25" customHeight="1">
      <c r="A7" s="990"/>
      <c r="B7" s="673" t="s">
        <v>203</v>
      </c>
      <c r="C7" s="673" t="s">
        <v>204</v>
      </c>
      <c r="D7" s="673" t="s">
        <v>203</v>
      </c>
      <c r="E7" s="673" t="s">
        <v>204</v>
      </c>
      <c r="F7" s="673" t="s">
        <v>203</v>
      </c>
      <c r="G7" s="673" t="s">
        <v>204</v>
      </c>
      <c r="H7" s="673" t="s">
        <v>203</v>
      </c>
      <c r="I7" s="673" t="s">
        <v>204</v>
      </c>
      <c r="J7" s="996"/>
    </row>
    <row r="8" spans="1:15" ht="40.15" customHeight="1" thickBot="1">
      <c r="A8" s="42" t="s">
        <v>201</v>
      </c>
      <c r="B8" s="518">
        <v>452106</v>
      </c>
      <c r="C8" s="518">
        <v>17369033</v>
      </c>
      <c r="D8" s="518">
        <v>173332</v>
      </c>
      <c r="E8" s="518">
        <v>2033569</v>
      </c>
      <c r="F8" s="518">
        <v>0</v>
      </c>
      <c r="G8" s="518">
        <v>0</v>
      </c>
      <c r="H8" s="519">
        <f>SUM(B8+D8+F8)</f>
        <v>625438</v>
      </c>
      <c r="I8" s="519">
        <f>SUM(C8+E8+G8)</f>
        <v>19402602</v>
      </c>
      <c r="J8" s="256" t="s">
        <v>202</v>
      </c>
    </row>
    <row r="9" spans="1:15" ht="40.15" customHeight="1" thickTop="1" thickBot="1">
      <c r="A9" s="93" t="s">
        <v>199</v>
      </c>
      <c r="B9" s="520">
        <v>12958</v>
      </c>
      <c r="C9" s="520">
        <v>98904945</v>
      </c>
      <c r="D9" s="520">
        <v>10922</v>
      </c>
      <c r="E9" s="520">
        <v>1142438</v>
      </c>
      <c r="F9" s="520">
        <v>0</v>
      </c>
      <c r="G9" s="520">
        <v>0</v>
      </c>
      <c r="H9" s="521">
        <f t="shared" ref="H9:I11" si="0">SUM(B9+D9+F9)</f>
        <v>23880</v>
      </c>
      <c r="I9" s="521">
        <f t="shared" si="0"/>
        <v>100047383</v>
      </c>
      <c r="J9" s="678" t="s">
        <v>200</v>
      </c>
    </row>
    <row r="10" spans="1:15" ht="40.15" customHeight="1" thickTop="1" thickBot="1">
      <c r="A10" s="43" t="s">
        <v>197</v>
      </c>
      <c r="B10" s="518">
        <v>6719</v>
      </c>
      <c r="C10" s="518">
        <v>466695041</v>
      </c>
      <c r="D10" s="522">
        <v>5247</v>
      </c>
      <c r="E10" s="522">
        <v>8402186</v>
      </c>
      <c r="F10" s="522">
        <v>0</v>
      </c>
      <c r="G10" s="522">
        <v>0</v>
      </c>
      <c r="H10" s="597">
        <f t="shared" si="0"/>
        <v>11966</v>
      </c>
      <c r="I10" s="597">
        <f t="shared" si="0"/>
        <v>475097227</v>
      </c>
      <c r="J10" s="256" t="s">
        <v>198</v>
      </c>
    </row>
    <row r="11" spans="1:15" ht="40.15" customHeight="1" thickTop="1">
      <c r="A11" s="94" t="s">
        <v>196</v>
      </c>
      <c r="B11" s="523">
        <v>42342</v>
      </c>
      <c r="C11" s="523">
        <v>671379101</v>
      </c>
      <c r="D11" s="523">
        <v>30881</v>
      </c>
      <c r="E11" s="523">
        <v>5111736</v>
      </c>
      <c r="F11" s="523">
        <v>2537</v>
      </c>
      <c r="G11" s="523">
        <v>1301823</v>
      </c>
      <c r="H11" s="524">
        <f t="shared" si="0"/>
        <v>75760</v>
      </c>
      <c r="I11" s="524">
        <f t="shared" si="0"/>
        <v>677792660</v>
      </c>
      <c r="J11" s="679" t="s">
        <v>592</v>
      </c>
    </row>
    <row r="12" spans="1:15" ht="49.9" customHeight="1">
      <c r="A12" s="60" t="s">
        <v>194</v>
      </c>
      <c r="B12" s="525">
        <f>SUM(B8:B11)</f>
        <v>514125</v>
      </c>
      <c r="C12" s="525">
        <f>SUM(C8:C11)</f>
        <v>1254348120</v>
      </c>
      <c r="D12" s="525">
        <f t="shared" ref="D12:G12" si="1">SUM(D8:D11)</f>
        <v>220382</v>
      </c>
      <c r="E12" s="525">
        <f t="shared" si="1"/>
        <v>16689929</v>
      </c>
      <c r="F12" s="525">
        <f t="shared" si="1"/>
        <v>2537</v>
      </c>
      <c r="G12" s="525">
        <f t="shared" si="1"/>
        <v>1301823</v>
      </c>
      <c r="H12" s="525">
        <f>SUM(H8:H11)</f>
        <v>737044</v>
      </c>
      <c r="I12" s="525">
        <f t="shared" ref="I12" si="2">SUM(I8:I11)</f>
        <v>1272339872</v>
      </c>
      <c r="J12" s="59" t="s">
        <v>195</v>
      </c>
    </row>
    <row r="18" spans="5:5" ht="15">
      <c r="E18" s="330"/>
    </row>
  </sheetData>
  <mergeCells count="9">
    <mergeCell ref="A1:J1"/>
    <mergeCell ref="A2:J2"/>
    <mergeCell ref="A3:J3"/>
    <mergeCell ref="A5:A7"/>
    <mergeCell ref="B5:C5"/>
    <mergeCell ref="D5:E5"/>
    <mergeCell ref="F5:G5"/>
    <mergeCell ref="H5:I5"/>
    <mergeCell ref="J5:J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831C0-DCB8-4482-B3E0-FE4A3139911C}">
  <sheetPr>
    <tabColor theme="6"/>
  </sheetPr>
  <dimension ref="A1:G25"/>
  <sheetViews>
    <sheetView rightToLeft="1" view="pageBreakPreview" topLeftCell="A4" zoomScaleNormal="104" zoomScaleSheetLayoutView="100" workbookViewId="0">
      <selection activeCell="B5" sqref="B5:G7"/>
    </sheetView>
  </sheetViews>
  <sheetFormatPr defaultColWidth="8.5546875" defaultRowHeight="12.75"/>
  <cols>
    <col min="1" max="1" width="35.77734375" style="26" customWidth="1"/>
    <col min="2" max="5" width="7.77734375" style="27" customWidth="1"/>
    <col min="6" max="6" width="35.77734375" style="26" customWidth="1"/>
    <col min="7" max="12" width="8.5546875" style="18"/>
    <col min="13" max="13" width="28.44140625" style="18" customWidth="1"/>
    <col min="14" max="16384" width="8.5546875" style="18"/>
  </cols>
  <sheetData>
    <row r="1" spans="1:7" s="671" customFormat="1" ht="40.5" customHeight="1">
      <c r="A1" s="983" t="s">
        <v>402</v>
      </c>
      <c r="B1" s="984"/>
      <c r="C1" s="984"/>
      <c r="D1" s="984"/>
      <c r="E1" s="984"/>
      <c r="F1" s="984"/>
      <c r="G1" s="24"/>
    </row>
    <row r="2" spans="1:7" s="671" customFormat="1" ht="39.75" customHeight="1">
      <c r="A2" s="986" t="s">
        <v>401</v>
      </c>
      <c r="B2" s="986"/>
      <c r="C2" s="986"/>
      <c r="D2" s="986"/>
      <c r="E2" s="986"/>
      <c r="F2" s="986"/>
      <c r="G2" s="23"/>
    </row>
    <row r="3" spans="1:7" s="671" customFormat="1" ht="15.75" customHeight="1">
      <c r="A3" s="986" t="s">
        <v>969</v>
      </c>
      <c r="B3" s="986"/>
      <c r="C3" s="986"/>
      <c r="D3" s="986"/>
      <c r="E3" s="986"/>
      <c r="F3" s="986"/>
      <c r="G3" s="28"/>
    </row>
    <row r="4" spans="1:7" s="671" customFormat="1" ht="16.5">
      <c r="A4" s="715" t="s">
        <v>679</v>
      </c>
      <c r="B4" s="68"/>
      <c r="C4" s="69"/>
      <c r="D4" s="70"/>
      <c r="E4" s="70"/>
      <c r="F4" s="182" t="s">
        <v>363</v>
      </c>
    </row>
    <row r="5" spans="1:7" ht="34.5" customHeight="1">
      <c r="A5" s="1018" t="s">
        <v>174</v>
      </c>
      <c r="B5" s="1021" t="s">
        <v>328</v>
      </c>
      <c r="C5" s="1004"/>
      <c r="D5" s="1004"/>
      <c r="E5" s="1004"/>
      <c r="F5" s="994" t="s">
        <v>98</v>
      </c>
    </row>
    <row r="6" spans="1:7" ht="17.25" customHeight="1">
      <c r="A6" s="1019"/>
      <c r="B6" s="83" t="s">
        <v>173</v>
      </c>
      <c r="C6" s="83" t="s">
        <v>171</v>
      </c>
      <c r="D6" s="83" t="s">
        <v>16</v>
      </c>
      <c r="E6" s="83" t="s">
        <v>17</v>
      </c>
      <c r="F6" s="995"/>
    </row>
    <row r="7" spans="1:7" ht="17.25" customHeight="1">
      <c r="A7" s="1020"/>
      <c r="B7" s="673" t="s">
        <v>23</v>
      </c>
      <c r="C7" s="673" t="s">
        <v>172</v>
      </c>
      <c r="D7" s="673" t="s">
        <v>207</v>
      </c>
      <c r="E7" s="673" t="s">
        <v>21</v>
      </c>
      <c r="F7" s="996"/>
    </row>
    <row r="8" spans="1:7" s="39" customFormat="1" ht="24.95" customHeight="1" thickBot="1">
      <c r="A8" s="58" t="s">
        <v>188</v>
      </c>
      <c r="B8" s="154"/>
      <c r="C8" s="155"/>
      <c r="D8" s="155"/>
      <c r="E8" s="155"/>
      <c r="F8" s="257" t="s">
        <v>312</v>
      </c>
    </row>
    <row r="9" spans="1:7" ht="16.149999999999999" customHeight="1" thickTop="1" thickBot="1">
      <c r="A9" s="86" t="s">
        <v>217</v>
      </c>
      <c r="B9" s="493">
        <v>2190996</v>
      </c>
      <c r="C9" s="493">
        <v>472404</v>
      </c>
      <c r="D9" s="493">
        <v>446471</v>
      </c>
      <c r="E9" s="494">
        <f t="shared" ref="E9:E14" si="0">SUM(B9:D9)</f>
        <v>3109871</v>
      </c>
      <c r="F9" s="680" t="s">
        <v>593</v>
      </c>
    </row>
    <row r="10" spans="1:7" ht="16.149999999999999" customHeight="1" thickTop="1" thickBot="1">
      <c r="A10" s="40" t="s">
        <v>216</v>
      </c>
      <c r="B10" s="492">
        <v>927895</v>
      </c>
      <c r="C10" s="492">
        <v>249836</v>
      </c>
      <c r="D10" s="492">
        <v>42634</v>
      </c>
      <c r="E10" s="495">
        <f t="shared" si="0"/>
        <v>1220365</v>
      </c>
      <c r="F10" s="258" t="s">
        <v>594</v>
      </c>
    </row>
    <row r="11" spans="1:7" ht="16.149999999999999" customHeight="1" thickTop="1" thickBot="1">
      <c r="A11" s="86" t="s">
        <v>215</v>
      </c>
      <c r="B11" s="493">
        <v>201861</v>
      </c>
      <c r="C11" s="493">
        <v>31767</v>
      </c>
      <c r="D11" s="493">
        <v>3800</v>
      </c>
      <c r="E11" s="494">
        <f t="shared" si="0"/>
        <v>237428</v>
      </c>
      <c r="F11" s="680" t="s">
        <v>595</v>
      </c>
    </row>
    <row r="12" spans="1:7" ht="16.149999999999999" customHeight="1" thickTop="1" thickBot="1">
      <c r="A12" s="41" t="s">
        <v>214</v>
      </c>
      <c r="B12" s="526">
        <v>21096</v>
      </c>
      <c r="C12" s="526">
        <v>0</v>
      </c>
      <c r="D12" s="526">
        <v>0</v>
      </c>
      <c r="E12" s="527">
        <f t="shared" si="0"/>
        <v>21096</v>
      </c>
      <c r="F12" s="259" t="s">
        <v>596</v>
      </c>
    </row>
    <row r="13" spans="1:7" ht="16.149999999999999" customHeight="1" thickTop="1" thickBot="1">
      <c r="A13" s="86" t="s">
        <v>213</v>
      </c>
      <c r="B13" s="493">
        <v>528382</v>
      </c>
      <c r="C13" s="493">
        <v>28552</v>
      </c>
      <c r="D13" s="493">
        <v>5053</v>
      </c>
      <c r="E13" s="494">
        <f>SUM(B13:D13)</f>
        <v>561987</v>
      </c>
      <c r="F13" s="680" t="s">
        <v>597</v>
      </c>
    </row>
    <row r="14" spans="1:7" ht="16.149999999999999" customHeight="1" thickTop="1">
      <c r="A14" s="41" t="s">
        <v>212</v>
      </c>
      <c r="B14" s="526">
        <v>24750</v>
      </c>
      <c r="C14" s="526">
        <v>757</v>
      </c>
      <c r="D14" s="526">
        <v>3701</v>
      </c>
      <c r="E14" s="527">
        <f t="shared" si="0"/>
        <v>29208</v>
      </c>
      <c r="F14" s="259" t="s">
        <v>598</v>
      </c>
    </row>
    <row r="15" spans="1:7" ht="24.75" customHeight="1">
      <c r="A15" s="150" t="s">
        <v>210</v>
      </c>
      <c r="B15" s="528">
        <f>SUM(B9-B10)+(B11+B12)-(B13)+(B14)</f>
        <v>982426</v>
      </c>
      <c r="C15" s="528">
        <f t="shared" ref="C15:D15" si="1">SUM(C9-C10)+(C11+C12)-(C13)+(C14)</f>
        <v>226540</v>
      </c>
      <c r="D15" s="528">
        <f t="shared" si="1"/>
        <v>406285</v>
      </c>
      <c r="E15" s="528">
        <f t="shared" ref="E15" si="2">SUM(E9-E10)+(E11+E12)-(E13)+(E14)</f>
        <v>1615251</v>
      </c>
      <c r="F15" s="681" t="s">
        <v>211</v>
      </c>
    </row>
    <row r="16" spans="1:7" s="39" customFormat="1" ht="24.95" customHeight="1" thickBot="1">
      <c r="A16" s="58" t="s">
        <v>181</v>
      </c>
      <c r="B16" s="518"/>
      <c r="C16" s="518"/>
      <c r="D16" s="518"/>
      <c r="E16" s="533"/>
      <c r="F16" s="257" t="s">
        <v>317</v>
      </c>
    </row>
    <row r="17" spans="1:6" ht="16.149999999999999" customHeight="1" thickTop="1" thickBot="1">
      <c r="A17" s="86" t="s">
        <v>180</v>
      </c>
      <c r="B17" s="493">
        <v>16011</v>
      </c>
      <c r="C17" s="493">
        <v>3618</v>
      </c>
      <c r="D17" s="493">
        <v>331</v>
      </c>
      <c r="E17" s="521">
        <f>SUM(B17:D17)</f>
        <v>19960</v>
      </c>
      <c r="F17" s="680" t="s">
        <v>318</v>
      </c>
    </row>
    <row r="18" spans="1:6" ht="16.149999999999999" customHeight="1" thickTop="1" thickBot="1">
      <c r="A18" s="40" t="s">
        <v>179</v>
      </c>
      <c r="B18" s="492">
        <v>331663</v>
      </c>
      <c r="C18" s="492">
        <v>15886</v>
      </c>
      <c r="D18" s="492">
        <v>7706</v>
      </c>
      <c r="E18" s="519">
        <f>SUM(B18:D18)</f>
        <v>355255</v>
      </c>
      <c r="F18" s="258" t="s">
        <v>319</v>
      </c>
    </row>
    <row r="19" spans="1:6" ht="16.149999999999999" customHeight="1" thickTop="1">
      <c r="A19" s="313" t="s">
        <v>178</v>
      </c>
      <c r="B19" s="529">
        <v>238933</v>
      </c>
      <c r="C19" s="529">
        <v>-8225</v>
      </c>
      <c r="D19" s="529">
        <v>83135</v>
      </c>
      <c r="E19" s="530">
        <f>SUM(B19:D19)</f>
        <v>313843</v>
      </c>
      <c r="F19" s="682" t="s">
        <v>320</v>
      </c>
    </row>
    <row r="20" spans="1:6" s="39" customFormat="1" ht="24.75" customHeight="1">
      <c r="A20" s="149" t="s">
        <v>176</v>
      </c>
      <c r="B20" s="525">
        <f>SUM(B17:B19)</f>
        <v>586607</v>
      </c>
      <c r="C20" s="525">
        <f t="shared" ref="C20" si="3">SUM(C17:C19)</f>
        <v>11279</v>
      </c>
      <c r="D20" s="525">
        <f>SUM(D17:D19)</f>
        <v>91172</v>
      </c>
      <c r="E20" s="525">
        <f t="shared" ref="E20" si="4">SUM(E17:E19)</f>
        <v>689058</v>
      </c>
      <c r="F20" s="311" t="s">
        <v>177</v>
      </c>
    </row>
    <row r="21" spans="1:6" ht="18" customHeight="1" thickBot="1">
      <c r="A21" s="312" t="s">
        <v>257</v>
      </c>
      <c r="B21" s="531">
        <f>SUM(B15-B20)</f>
        <v>395819</v>
      </c>
      <c r="C21" s="531">
        <f t="shared" ref="C21:E21" si="5">SUM(C15-C20)</f>
        <v>215261</v>
      </c>
      <c r="D21" s="531">
        <f t="shared" si="5"/>
        <v>315113</v>
      </c>
      <c r="E21" s="531">
        <f t="shared" si="5"/>
        <v>926193</v>
      </c>
      <c r="F21" s="683" t="s">
        <v>321</v>
      </c>
    </row>
    <row r="22" spans="1:6" ht="18" customHeight="1" thickTop="1" thickBot="1">
      <c r="A22" s="65" t="s">
        <v>175</v>
      </c>
      <c r="B22" s="522">
        <v>40463</v>
      </c>
      <c r="C22" s="522">
        <v>69495</v>
      </c>
      <c r="D22" s="522">
        <v>412</v>
      </c>
      <c r="E22" s="495">
        <v>110370</v>
      </c>
      <c r="F22" s="260" t="s">
        <v>323</v>
      </c>
    </row>
    <row r="23" spans="1:6" ht="18" customHeight="1" thickTop="1" thickBot="1">
      <c r="A23" s="91" t="s">
        <v>256</v>
      </c>
      <c r="B23" s="521">
        <f>SUM(B21-B22)</f>
        <v>355356</v>
      </c>
      <c r="C23" s="521">
        <f t="shared" ref="C23:D23" si="6">SUM(C21-C22)</f>
        <v>145766</v>
      </c>
      <c r="D23" s="521">
        <f t="shared" si="6"/>
        <v>314701</v>
      </c>
      <c r="E23" s="521">
        <f t="shared" ref="E23" si="7">E21-E22</f>
        <v>815823</v>
      </c>
      <c r="F23" s="684" t="s">
        <v>324</v>
      </c>
    </row>
    <row r="24" spans="1:6" ht="18" customHeight="1" thickTop="1" thickBot="1">
      <c r="A24" s="65" t="s">
        <v>253</v>
      </c>
      <c r="B24" s="522">
        <v>282181</v>
      </c>
      <c r="C24" s="522">
        <v>48698</v>
      </c>
      <c r="D24" s="522">
        <v>8361</v>
      </c>
      <c r="E24" s="532">
        <v>339240</v>
      </c>
      <c r="F24" s="260" t="s">
        <v>599</v>
      </c>
    </row>
    <row r="25" spans="1:6" ht="18" customHeight="1" thickTop="1">
      <c r="A25" s="92" t="s">
        <v>252</v>
      </c>
      <c r="B25" s="530">
        <f>SUM(B23-B24)</f>
        <v>73175</v>
      </c>
      <c r="C25" s="530">
        <f t="shared" ref="C25:E25" si="8">SUM(C23-C24)</f>
        <v>97068</v>
      </c>
      <c r="D25" s="530">
        <f t="shared" si="8"/>
        <v>306340</v>
      </c>
      <c r="E25" s="530">
        <f t="shared" si="8"/>
        <v>476583</v>
      </c>
      <c r="F25" s="420" t="s">
        <v>326</v>
      </c>
    </row>
  </sheetData>
  <mergeCells count="6">
    <mergeCell ref="A1:F1"/>
    <mergeCell ref="A2:F2"/>
    <mergeCell ref="A3:F3"/>
    <mergeCell ref="A5:A7"/>
    <mergeCell ref="B5:E5"/>
    <mergeCell ref="F5:F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5BA30-D8CB-468F-B407-B9077071295A}">
  <sheetPr>
    <tabColor theme="6"/>
  </sheetPr>
  <dimension ref="A1:O24"/>
  <sheetViews>
    <sheetView rightToLeft="1" view="pageBreakPreview" zoomScaleNormal="100" zoomScaleSheetLayoutView="100" workbookViewId="0">
      <selection activeCell="E5" sqref="E5:G6"/>
    </sheetView>
  </sheetViews>
  <sheetFormatPr defaultRowHeight="15"/>
  <cols>
    <col min="13" max="13" width="28.44140625" customWidth="1"/>
    <col min="14" max="14" width="13.88671875" customWidth="1"/>
    <col min="15" max="15" width="9.77734375" bestFit="1" customWidth="1"/>
  </cols>
  <sheetData>
    <row r="1" spans="1:15" ht="58.9" customHeight="1">
      <c r="A1" s="869" t="s">
        <v>935</v>
      </c>
      <c r="B1" s="869"/>
      <c r="C1" s="869"/>
      <c r="D1" s="869"/>
      <c r="E1" s="869"/>
      <c r="F1" s="869"/>
      <c r="G1" s="869"/>
      <c r="H1" s="869"/>
      <c r="I1" s="869"/>
      <c r="J1" s="869"/>
      <c r="K1" s="869"/>
      <c r="L1" s="282"/>
    </row>
    <row r="2" spans="1:15" ht="36" customHeight="1">
      <c r="A2" s="787" t="s">
        <v>934</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6" spans="1:15" ht="30">
      <c r="N6" s="280" t="s">
        <v>712</v>
      </c>
      <c r="O6" s="284">
        <v>395819</v>
      </c>
    </row>
    <row r="7" spans="1:15" ht="30">
      <c r="N7" s="280" t="s">
        <v>713</v>
      </c>
      <c r="O7" s="284">
        <v>215261</v>
      </c>
    </row>
    <row r="8" spans="1:15" ht="30">
      <c r="N8" s="280" t="s">
        <v>715</v>
      </c>
      <c r="O8" s="284">
        <v>315113</v>
      </c>
    </row>
    <row r="14" spans="1:15">
      <c r="N14" s="280"/>
    </row>
    <row r="15" spans="1:15">
      <c r="N15" s="280"/>
    </row>
    <row r="16" spans="1:15">
      <c r="N16" s="280"/>
    </row>
    <row r="22" spans="1:12">
      <c r="A22" s="819" t="s">
        <v>717</v>
      </c>
      <c r="B22" s="819"/>
      <c r="C22" s="819"/>
      <c r="D22" s="819"/>
      <c r="E22" s="819"/>
      <c r="F22" s="819"/>
      <c r="G22" s="819"/>
      <c r="H22" s="819"/>
      <c r="I22" s="819"/>
      <c r="J22" s="819"/>
      <c r="K22" s="819"/>
      <c r="L22" s="281"/>
    </row>
    <row r="24" spans="1:12" ht="15.75">
      <c r="E24" s="329"/>
    </row>
  </sheetData>
  <mergeCells count="5">
    <mergeCell ref="A1:K1"/>
    <mergeCell ref="A2:K2"/>
    <mergeCell ref="A3:K3"/>
    <mergeCell ref="A4:K4"/>
    <mergeCell ref="A22:K22"/>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AF5B4-2B54-452A-9723-5F06D92FD79C}">
  <sheetPr>
    <tabColor theme="6"/>
  </sheetPr>
  <dimension ref="A1:L24"/>
  <sheetViews>
    <sheetView rightToLeft="1" view="pageBreakPreview" zoomScaleNormal="100" zoomScaleSheetLayoutView="100" workbookViewId="0">
      <selection activeCell="E5" sqref="E5"/>
    </sheetView>
  </sheetViews>
  <sheetFormatPr defaultColWidth="8.5546875" defaultRowHeight="12.75"/>
  <cols>
    <col min="1" max="1" width="25.6640625" style="26" customWidth="1"/>
    <col min="2" max="4" width="7.77734375" style="27" customWidth="1"/>
    <col min="5" max="5" width="8.5546875" style="27" customWidth="1"/>
    <col min="6" max="6" width="9.5546875" style="27" customWidth="1"/>
    <col min="7" max="7" width="25.6640625" style="26" customWidth="1"/>
    <col min="8" max="12" width="8.5546875" style="18"/>
    <col min="13" max="13" width="28.44140625" style="18" customWidth="1"/>
    <col min="14" max="16384" width="8.5546875" style="18"/>
  </cols>
  <sheetData>
    <row r="1" spans="1:12" ht="44.25" customHeight="1">
      <c r="A1" s="983" t="s">
        <v>403</v>
      </c>
      <c r="B1" s="984"/>
      <c r="C1" s="984"/>
      <c r="D1" s="984"/>
      <c r="E1" s="984"/>
      <c r="F1" s="984"/>
      <c r="G1" s="984"/>
    </row>
    <row r="2" spans="1:12" ht="34.5" customHeight="1">
      <c r="A2" s="986" t="s">
        <v>404</v>
      </c>
      <c r="B2" s="986"/>
      <c r="C2" s="986"/>
      <c r="D2" s="986"/>
      <c r="E2" s="986"/>
      <c r="F2" s="986"/>
      <c r="G2" s="986"/>
    </row>
    <row r="3" spans="1:12" ht="15.75">
      <c r="A3" s="986" t="s">
        <v>969</v>
      </c>
      <c r="B3" s="986"/>
      <c r="C3" s="986"/>
      <c r="D3" s="986"/>
      <c r="E3" s="986"/>
      <c r="F3" s="986"/>
      <c r="G3" s="986"/>
    </row>
    <row r="4" spans="1:12" s="671" customFormat="1" ht="16.5">
      <c r="A4" s="718" t="s">
        <v>680</v>
      </c>
      <c r="B4" s="68"/>
      <c r="C4" s="1023"/>
      <c r="D4" s="1023"/>
      <c r="E4" s="70"/>
      <c r="F4" s="70"/>
      <c r="G4" s="187" t="s">
        <v>476</v>
      </c>
    </row>
    <row r="5" spans="1:12" ht="81.75" customHeight="1">
      <c r="A5" s="988" t="s">
        <v>254</v>
      </c>
      <c r="B5" s="152" t="s">
        <v>12</v>
      </c>
      <c r="C5" s="152" t="s">
        <v>161</v>
      </c>
      <c r="D5" s="152" t="s">
        <v>162</v>
      </c>
      <c r="E5" s="152" t="s">
        <v>984</v>
      </c>
      <c r="F5" s="152" t="s">
        <v>164</v>
      </c>
      <c r="G5" s="994" t="s">
        <v>280</v>
      </c>
    </row>
    <row r="6" spans="1:12" ht="66.75" customHeight="1">
      <c r="A6" s="990"/>
      <c r="B6" s="676" t="s">
        <v>157</v>
      </c>
      <c r="C6" s="676" t="s">
        <v>153</v>
      </c>
      <c r="D6" s="676" t="s">
        <v>152</v>
      </c>
      <c r="E6" s="676" t="s">
        <v>158</v>
      </c>
      <c r="F6" s="676" t="s">
        <v>159</v>
      </c>
      <c r="G6" s="996"/>
    </row>
    <row r="7" spans="1:12" ht="40.15" customHeight="1" thickBot="1">
      <c r="A7" s="36" t="s">
        <v>173</v>
      </c>
      <c r="B7" s="534">
        <v>240975</v>
      </c>
      <c r="C7" s="173">
        <v>1.63</v>
      </c>
      <c r="D7" s="173">
        <v>33.76</v>
      </c>
      <c r="E7" s="534">
        <v>838963</v>
      </c>
      <c r="F7" s="534">
        <v>338017</v>
      </c>
      <c r="G7" s="254" t="s">
        <v>23</v>
      </c>
    </row>
    <row r="8" spans="1:12" ht="40.15" customHeight="1" thickTop="1" thickBot="1">
      <c r="A8" s="80" t="s">
        <v>171</v>
      </c>
      <c r="B8" s="535">
        <v>214528</v>
      </c>
      <c r="C8" s="174">
        <v>1.6</v>
      </c>
      <c r="D8" s="174">
        <v>7.01</v>
      </c>
      <c r="E8" s="535">
        <v>997972</v>
      </c>
      <c r="F8" s="535">
        <v>948283</v>
      </c>
      <c r="G8" s="677" t="s">
        <v>172</v>
      </c>
    </row>
    <row r="9" spans="1:12" ht="40.15" customHeight="1" thickTop="1">
      <c r="A9" s="38" t="s">
        <v>16</v>
      </c>
      <c r="B9" s="536">
        <v>269725</v>
      </c>
      <c r="C9" s="175">
        <v>0.08</v>
      </c>
      <c r="D9" s="175">
        <v>1.9</v>
      </c>
      <c r="E9" s="536">
        <v>13105976</v>
      </c>
      <c r="F9" s="536">
        <v>10164955</v>
      </c>
      <c r="G9" s="255" t="s">
        <v>207</v>
      </c>
    </row>
    <row r="10" spans="1:12" ht="49.9" customHeight="1">
      <c r="A10" s="146" t="s">
        <v>17</v>
      </c>
      <c r="B10" s="537">
        <v>237397</v>
      </c>
      <c r="C10" s="261">
        <v>1.24</v>
      </c>
      <c r="D10" s="261">
        <v>21.99</v>
      </c>
      <c r="E10" s="537">
        <v>1130336</v>
      </c>
      <c r="F10" s="537">
        <v>648140</v>
      </c>
      <c r="G10" s="84" t="s">
        <v>21</v>
      </c>
    </row>
    <row r="11" spans="1:12" s="67" customFormat="1" ht="12" customHeight="1">
      <c r="A11" s="896" t="s">
        <v>51</v>
      </c>
      <c r="B11" s="896"/>
      <c r="C11" s="896"/>
      <c r="D11" s="1022" t="s">
        <v>52</v>
      </c>
      <c r="E11" s="1022"/>
      <c r="F11" s="1022"/>
      <c r="G11" s="1022"/>
    </row>
    <row r="15" spans="1:12" ht="12.75" customHeight="1">
      <c r="G15" s="151"/>
      <c r="H15" s="151"/>
      <c r="I15" s="151"/>
      <c r="J15" s="151"/>
      <c r="K15" s="151"/>
      <c r="L15" s="151"/>
    </row>
    <row r="24" spans="5:5" ht="15">
      <c r="E24" s="330"/>
    </row>
  </sheetData>
  <mergeCells count="8">
    <mergeCell ref="A11:C11"/>
    <mergeCell ref="D11:G11"/>
    <mergeCell ref="A1:G1"/>
    <mergeCell ref="A2:G2"/>
    <mergeCell ref="A3:G3"/>
    <mergeCell ref="C4:D4"/>
    <mergeCell ref="A5:A6"/>
    <mergeCell ref="G5: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86.6" customHeight="1" thickBot="1"/>
    <row r="2" spans="1:1" ht="192" customHeight="1" thickTop="1" thickBot="1">
      <c r="A2" s="180" t="s">
        <v>656</v>
      </c>
    </row>
    <row r="3"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2" manualBreakCount="2">
    <brk id="1" man="1"/>
    <brk id="2"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0180F-5564-427D-A435-21FCA27A2BAA}">
  <sheetPr>
    <tabColor theme="6"/>
  </sheetPr>
  <dimension ref="A1:I25"/>
  <sheetViews>
    <sheetView rightToLeft="1" view="pageBreakPreview" zoomScaleNormal="90" zoomScaleSheetLayoutView="100" workbookViewId="0">
      <selection activeCell="E4" sqref="E4:G4"/>
    </sheetView>
  </sheetViews>
  <sheetFormatPr defaultRowHeight="15.75"/>
  <cols>
    <col min="1" max="1" width="35.6640625" customWidth="1"/>
    <col min="2" max="6" width="8.6640625" customWidth="1"/>
    <col min="7" max="7" width="8.6640625" style="262" customWidth="1"/>
    <col min="8" max="8" width="31.77734375" customWidth="1"/>
    <col min="9" max="9" width="5.6640625" customWidth="1"/>
    <col min="13" max="13" width="28.44140625" customWidth="1"/>
  </cols>
  <sheetData>
    <row r="1" spans="1:9" s="671" customFormat="1" ht="51" customHeight="1">
      <c r="A1" s="983" t="s">
        <v>406</v>
      </c>
      <c r="B1" s="983"/>
      <c r="C1" s="983"/>
      <c r="D1" s="983"/>
      <c r="E1" s="983"/>
      <c r="F1" s="983"/>
      <c r="G1" s="983"/>
      <c r="H1" s="983"/>
      <c r="I1" s="983"/>
    </row>
    <row r="2" spans="1:9" s="4" customFormat="1" ht="45" customHeight="1">
      <c r="A2" s="1026" t="s">
        <v>736</v>
      </c>
      <c r="B2" s="1026"/>
      <c r="C2" s="1026"/>
      <c r="D2" s="1026"/>
      <c r="E2" s="1026"/>
      <c r="F2" s="1026"/>
      <c r="G2" s="1026"/>
      <c r="H2" s="1026"/>
      <c r="I2" s="1026"/>
    </row>
    <row r="3" spans="1:9" s="671" customFormat="1" ht="24" customHeight="1">
      <c r="A3" s="719" t="s">
        <v>681</v>
      </c>
      <c r="B3" s="1027">
        <v>2022</v>
      </c>
      <c r="C3" s="1027"/>
      <c r="D3" s="1027"/>
      <c r="E3" s="1027"/>
      <c r="F3" s="1027"/>
      <c r="G3" s="1027"/>
      <c r="I3" s="263" t="s">
        <v>362</v>
      </c>
    </row>
    <row r="4" spans="1:9" s="4" customFormat="1" ht="18.600000000000001" customHeight="1">
      <c r="A4" s="1028" t="s">
        <v>20</v>
      </c>
      <c r="B4" s="1010" t="s">
        <v>25</v>
      </c>
      <c r="C4" s="1010"/>
      <c r="D4" s="1010"/>
      <c r="E4" s="1010" t="s">
        <v>26</v>
      </c>
      <c r="F4" s="1010"/>
      <c r="G4" s="1010"/>
      <c r="H4" s="1031" t="s">
        <v>11</v>
      </c>
      <c r="I4" s="1034" t="s">
        <v>259</v>
      </c>
    </row>
    <row r="5" spans="1:9" s="4" customFormat="1" ht="18.600000000000001" customHeight="1">
      <c r="A5" s="1029"/>
      <c r="B5" s="1014" t="s">
        <v>27</v>
      </c>
      <c r="C5" s="1014"/>
      <c r="D5" s="1014"/>
      <c r="E5" s="1014" t="s">
        <v>155</v>
      </c>
      <c r="F5" s="1014"/>
      <c r="G5" s="1014"/>
      <c r="H5" s="1032"/>
      <c r="I5" s="1035"/>
    </row>
    <row r="6" spans="1:9" s="4" customFormat="1" ht="15.6" customHeight="1">
      <c r="A6" s="1029"/>
      <c r="B6" s="145" t="s">
        <v>19</v>
      </c>
      <c r="C6" s="145" t="s">
        <v>18</v>
      </c>
      <c r="D6" s="145" t="s">
        <v>17</v>
      </c>
      <c r="E6" s="145" t="s">
        <v>19</v>
      </c>
      <c r="F6" s="145" t="s">
        <v>18</v>
      </c>
      <c r="G6" s="145" t="s">
        <v>17</v>
      </c>
      <c r="H6" s="1032"/>
      <c r="I6" s="1035"/>
    </row>
    <row r="7" spans="1:9" s="4" customFormat="1" ht="15.6" customHeight="1">
      <c r="A7" s="1030"/>
      <c r="B7" s="673" t="s">
        <v>462</v>
      </c>
      <c r="C7" s="673" t="s">
        <v>22</v>
      </c>
      <c r="D7" s="673" t="s">
        <v>21</v>
      </c>
      <c r="E7" s="673" t="s">
        <v>462</v>
      </c>
      <c r="F7" s="673" t="s">
        <v>22</v>
      </c>
      <c r="G7" s="674" t="s">
        <v>21</v>
      </c>
      <c r="H7" s="1033"/>
      <c r="I7" s="1036"/>
    </row>
    <row r="8" spans="1:9" s="4" customFormat="1" ht="26.25" thickBot="1">
      <c r="A8" s="156" t="s">
        <v>601</v>
      </c>
      <c r="B8" s="452">
        <v>14</v>
      </c>
      <c r="C8" s="452">
        <v>329</v>
      </c>
      <c r="D8" s="453">
        <f>SUM(B8:C8)</f>
        <v>343</v>
      </c>
      <c r="E8" s="452">
        <v>937</v>
      </c>
      <c r="F8" s="452">
        <v>24492</v>
      </c>
      <c r="G8" s="453">
        <f>SUM(E8:F8)</f>
        <v>25429</v>
      </c>
      <c r="H8" s="264" t="s">
        <v>600</v>
      </c>
      <c r="I8" s="115">
        <v>59</v>
      </c>
    </row>
    <row r="9" spans="1:9" s="4" customFormat="1" ht="26.25" thickBot="1">
      <c r="A9" s="157" t="s">
        <v>603</v>
      </c>
      <c r="B9" s="454">
        <v>62</v>
      </c>
      <c r="C9" s="454">
        <v>3271</v>
      </c>
      <c r="D9" s="455">
        <f t="shared" ref="D9:D25" si="0">SUM(B9:C9)</f>
        <v>3333</v>
      </c>
      <c r="E9" s="454">
        <v>39534</v>
      </c>
      <c r="F9" s="454">
        <v>493071</v>
      </c>
      <c r="G9" s="455">
        <f t="shared" ref="G9:G25" si="1">SUM(E9:F9)</f>
        <v>532605</v>
      </c>
      <c r="H9" s="265" t="s">
        <v>602</v>
      </c>
      <c r="I9" s="117">
        <v>62</v>
      </c>
    </row>
    <row r="10" spans="1:9" s="4" customFormat="1" ht="18.75" thickBot="1">
      <c r="A10" s="158" t="s">
        <v>605</v>
      </c>
      <c r="B10" s="452">
        <v>325</v>
      </c>
      <c r="C10" s="452">
        <v>2347</v>
      </c>
      <c r="D10" s="453">
        <f t="shared" si="0"/>
        <v>2672</v>
      </c>
      <c r="E10" s="452">
        <v>174808</v>
      </c>
      <c r="F10" s="452">
        <v>440564</v>
      </c>
      <c r="G10" s="453">
        <f t="shared" si="1"/>
        <v>615372</v>
      </c>
      <c r="H10" s="264" t="s">
        <v>604</v>
      </c>
      <c r="I10" s="115">
        <v>64</v>
      </c>
    </row>
    <row r="11" spans="1:9" s="4" customFormat="1" ht="18" customHeight="1" thickBot="1">
      <c r="A11" s="157" t="s">
        <v>607</v>
      </c>
      <c r="B11" s="454">
        <v>192</v>
      </c>
      <c r="C11" s="454">
        <v>2940</v>
      </c>
      <c r="D11" s="455">
        <f t="shared" si="0"/>
        <v>3132</v>
      </c>
      <c r="E11" s="454">
        <v>235809</v>
      </c>
      <c r="F11" s="454">
        <v>308027</v>
      </c>
      <c r="G11" s="455">
        <f t="shared" si="1"/>
        <v>543836</v>
      </c>
      <c r="H11" s="265" t="s">
        <v>606</v>
      </c>
      <c r="I11" s="117">
        <v>66</v>
      </c>
    </row>
    <row r="12" spans="1:9" s="4" customFormat="1" ht="18" customHeight="1" thickBot="1">
      <c r="A12" s="158" t="s">
        <v>608</v>
      </c>
      <c r="B12" s="452">
        <v>923</v>
      </c>
      <c r="C12" s="452">
        <v>21489</v>
      </c>
      <c r="D12" s="453">
        <f t="shared" si="0"/>
        <v>22412</v>
      </c>
      <c r="E12" s="452">
        <v>958694</v>
      </c>
      <c r="F12" s="452">
        <v>2019348</v>
      </c>
      <c r="G12" s="453">
        <f t="shared" si="1"/>
        <v>2978042</v>
      </c>
      <c r="H12" s="264" t="s">
        <v>220</v>
      </c>
      <c r="I12" s="115">
        <v>68</v>
      </c>
    </row>
    <row r="13" spans="1:9" s="4" customFormat="1" ht="18" customHeight="1" thickBot="1">
      <c r="A13" s="157" t="s">
        <v>610</v>
      </c>
      <c r="B13" s="454">
        <v>16</v>
      </c>
      <c r="C13" s="454">
        <v>2687</v>
      </c>
      <c r="D13" s="455">
        <f t="shared" si="0"/>
        <v>2703</v>
      </c>
      <c r="E13" s="454">
        <v>8961</v>
      </c>
      <c r="F13" s="454">
        <v>523332</v>
      </c>
      <c r="G13" s="455">
        <f t="shared" si="1"/>
        <v>532293</v>
      </c>
      <c r="H13" s="265" t="s">
        <v>609</v>
      </c>
      <c r="I13" s="117">
        <v>69</v>
      </c>
    </row>
    <row r="14" spans="1:9" s="4" customFormat="1" ht="18" customHeight="1" thickBot="1">
      <c r="A14" s="158" t="s">
        <v>612</v>
      </c>
      <c r="B14" s="452">
        <v>115</v>
      </c>
      <c r="C14" s="452">
        <v>3883</v>
      </c>
      <c r="D14" s="453">
        <f t="shared" si="0"/>
        <v>3998</v>
      </c>
      <c r="E14" s="452">
        <v>75693</v>
      </c>
      <c r="F14" s="452">
        <v>1015269</v>
      </c>
      <c r="G14" s="453">
        <f t="shared" si="1"/>
        <v>1090962</v>
      </c>
      <c r="H14" s="264" t="s">
        <v>611</v>
      </c>
      <c r="I14" s="115">
        <v>70</v>
      </c>
    </row>
    <row r="15" spans="1:9" s="4" customFormat="1" ht="18.75" thickBot="1">
      <c r="A15" s="157" t="s">
        <v>614</v>
      </c>
      <c r="B15" s="454">
        <v>52</v>
      </c>
      <c r="C15" s="454">
        <v>25152</v>
      </c>
      <c r="D15" s="455">
        <f t="shared" si="0"/>
        <v>25204</v>
      </c>
      <c r="E15" s="454">
        <v>24308</v>
      </c>
      <c r="F15" s="454">
        <v>3954370</v>
      </c>
      <c r="G15" s="455">
        <f t="shared" si="1"/>
        <v>3978678</v>
      </c>
      <c r="H15" s="265" t="s">
        <v>613</v>
      </c>
      <c r="I15" s="117">
        <v>71</v>
      </c>
    </row>
    <row r="16" spans="1:9" s="4" customFormat="1" ht="18" customHeight="1" thickBot="1">
      <c r="A16" s="158" t="s">
        <v>616</v>
      </c>
      <c r="B16" s="540">
        <v>107</v>
      </c>
      <c r="C16" s="540">
        <v>4854</v>
      </c>
      <c r="D16" s="541">
        <f t="shared" si="0"/>
        <v>4961</v>
      </c>
      <c r="E16" s="540">
        <v>27709</v>
      </c>
      <c r="F16" s="540">
        <v>472002</v>
      </c>
      <c r="G16" s="541">
        <f t="shared" si="1"/>
        <v>499711</v>
      </c>
      <c r="H16" s="542" t="s">
        <v>615</v>
      </c>
      <c r="I16" s="543">
        <v>73</v>
      </c>
    </row>
    <row r="17" spans="1:9" s="4" customFormat="1" ht="18" customHeight="1" thickBot="1">
      <c r="A17" s="157" t="s">
        <v>618</v>
      </c>
      <c r="B17" s="454">
        <v>34</v>
      </c>
      <c r="C17" s="454">
        <v>4829</v>
      </c>
      <c r="D17" s="455">
        <f t="shared" si="0"/>
        <v>4863</v>
      </c>
      <c r="E17" s="454">
        <v>5429</v>
      </c>
      <c r="F17" s="454">
        <v>330353</v>
      </c>
      <c r="G17" s="455">
        <f t="shared" si="1"/>
        <v>335782</v>
      </c>
      <c r="H17" s="265" t="s">
        <v>617</v>
      </c>
      <c r="I17" s="117">
        <v>74</v>
      </c>
    </row>
    <row r="18" spans="1:9" s="4" customFormat="1" ht="18" customHeight="1" thickBot="1">
      <c r="A18" s="158" t="s">
        <v>620</v>
      </c>
      <c r="B18" s="452">
        <v>6</v>
      </c>
      <c r="C18" s="452">
        <v>196</v>
      </c>
      <c r="D18" s="453">
        <f t="shared" si="0"/>
        <v>202</v>
      </c>
      <c r="E18" s="452">
        <v>1458</v>
      </c>
      <c r="F18" s="452">
        <v>13983</v>
      </c>
      <c r="G18" s="453">
        <f t="shared" si="1"/>
        <v>15441</v>
      </c>
      <c r="H18" s="264" t="s">
        <v>619</v>
      </c>
      <c r="I18" s="115">
        <v>75</v>
      </c>
    </row>
    <row r="19" spans="1:9" s="4" customFormat="1" ht="18" customHeight="1" thickBot="1">
      <c r="A19" s="157" t="s">
        <v>622</v>
      </c>
      <c r="B19" s="454">
        <v>30</v>
      </c>
      <c r="C19" s="454">
        <v>9661</v>
      </c>
      <c r="D19" s="455">
        <f t="shared" si="0"/>
        <v>9691</v>
      </c>
      <c r="E19" s="454">
        <v>18317</v>
      </c>
      <c r="F19" s="454">
        <v>616211</v>
      </c>
      <c r="G19" s="455">
        <f t="shared" si="1"/>
        <v>634528</v>
      </c>
      <c r="H19" s="265" t="s">
        <v>621</v>
      </c>
      <c r="I19" s="117">
        <v>77</v>
      </c>
    </row>
    <row r="20" spans="1:9" s="4" customFormat="1" ht="18" customHeight="1" thickBot="1">
      <c r="A20" s="158" t="s">
        <v>624</v>
      </c>
      <c r="B20" s="452">
        <v>56</v>
      </c>
      <c r="C20" s="452">
        <v>44285</v>
      </c>
      <c r="D20" s="453">
        <f t="shared" si="0"/>
        <v>44341</v>
      </c>
      <c r="E20" s="452">
        <v>16254</v>
      </c>
      <c r="F20" s="452">
        <v>1689594</v>
      </c>
      <c r="G20" s="453">
        <f t="shared" si="1"/>
        <v>1705848</v>
      </c>
      <c r="H20" s="264" t="s">
        <v>623</v>
      </c>
      <c r="I20" s="115">
        <v>78</v>
      </c>
    </row>
    <row r="21" spans="1:9" s="4" customFormat="1" ht="26.25" thickBot="1">
      <c r="A21" s="157" t="s">
        <v>626</v>
      </c>
      <c r="B21" s="454">
        <v>37</v>
      </c>
      <c r="C21" s="454">
        <v>3393</v>
      </c>
      <c r="D21" s="455">
        <f t="shared" si="0"/>
        <v>3430</v>
      </c>
      <c r="E21" s="454">
        <v>12705</v>
      </c>
      <c r="F21" s="454">
        <v>226651</v>
      </c>
      <c r="G21" s="455">
        <f t="shared" si="1"/>
        <v>239356</v>
      </c>
      <c r="H21" s="265" t="s">
        <v>625</v>
      </c>
      <c r="I21" s="117">
        <v>79</v>
      </c>
    </row>
    <row r="22" spans="1:9" s="4" customFormat="1" ht="18" customHeight="1" thickBot="1">
      <c r="A22" s="158" t="s">
        <v>628</v>
      </c>
      <c r="B22" s="452">
        <v>33</v>
      </c>
      <c r="C22" s="452">
        <v>43969</v>
      </c>
      <c r="D22" s="453">
        <f t="shared" si="0"/>
        <v>44002</v>
      </c>
      <c r="E22" s="452">
        <v>8811</v>
      </c>
      <c r="F22" s="452">
        <v>1318355</v>
      </c>
      <c r="G22" s="453">
        <f t="shared" si="1"/>
        <v>1327166</v>
      </c>
      <c r="H22" s="264" t="s">
        <v>627</v>
      </c>
      <c r="I22" s="115">
        <v>80</v>
      </c>
    </row>
    <row r="23" spans="1:9" s="4" customFormat="1" ht="18" customHeight="1" thickBot="1">
      <c r="A23" s="157" t="s">
        <v>630</v>
      </c>
      <c r="B23" s="454">
        <v>48</v>
      </c>
      <c r="C23" s="454">
        <v>73133</v>
      </c>
      <c r="D23" s="455">
        <f t="shared" si="0"/>
        <v>73181</v>
      </c>
      <c r="E23" s="454">
        <v>11087</v>
      </c>
      <c r="F23" s="454">
        <v>2331978</v>
      </c>
      <c r="G23" s="455">
        <f t="shared" si="1"/>
        <v>2343065</v>
      </c>
      <c r="H23" s="265" t="s">
        <v>629</v>
      </c>
      <c r="I23" s="117">
        <v>81</v>
      </c>
    </row>
    <row r="24" spans="1:9" s="4" customFormat="1" ht="25.5">
      <c r="A24" s="159" t="s">
        <v>632</v>
      </c>
      <c r="B24" s="544">
        <v>9</v>
      </c>
      <c r="C24" s="544">
        <v>3700</v>
      </c>
      <c r="D24" s="539">
        <f t="shared" si="0"/>
        <v>3709</v>
      </c>
      <c r="E24" s="544">
        <v>0</v>
      </c>
      <c r="F24" s="544">
        <v>226428</v>
      </c>
      <c r="G24" s="539">
        <f t="shared" si="1"/>
        <v>226428</v>
      </c>
      <c r="H24" s="545" t="s">
        <v>631</v>
      </c>
      <c r="I24" s="546">
        <v>82</v>
      </c>
    </row>
    <row r="25" spans="1:9" s="4" customFormat="1" ht="30" customHeight="1">
      <c r="A25" s="547" t="s">
        <v>17</v>
      </c>
      <c r="B25" s="548">
        <f>SUM(B8:B24)</f>
        <v>2059</v>
      </c>
      <c r="C25" s="548">
        <f>SUM(C8:C24)</f>
        <v>250118</v>
      </c>
      <c r="D25" s="548">
        <f t="shared" si="0"/>
        <v>252177</v>
      </c>
      <c r="E25" s="548">
        <f>SUM(E8:E24)</f>
        <v>1620514</v>
      </c>
      <c r="F25" s="548">
        <f>SUM(F8:F24)</f>
        <v>16004028</v>
      </c>
      <c r="G25" s="548">
        <f t="shared" si="1"/>
        <v>17624542</v>
      </c>
      <c r="H25" s="1024" t="s">
        <v>21</v>
      </c>
      <c r="I25" s="1025"/>
    </row>
  </sheetData>
  <mergeCells count="11">
    <mergeCell ref="H25:I25"/>
    <mergeCell ref="A1:I1"/>
    <mergeCell ref="A2:I2"/>
    <mergeCell ref="B3:G3"/>
    <mergeCell ref="A4:A7"/>
    <mergeCell ref="B4:D4"/>
    <mergeCell ref="E4:G4"/>
    <mergeCell ref="H4:H7"/>
    <mergeCell ref="I4:I7"/>
    <mergeCell ref="B5:D5"/>
    <mergeCell ref="E5:G5"/>
  </mergeCells>
  <printOptions horizontalCentered="1" verticalCentered="1"/>
  <pageMargins left="0.39370078740157483" right="0.39370078740157483" top="0.39370078740157483" bottom="0.39370078740157483" header="0.39370078740157483" footer="0.39370078740157483"/>
  <pageSetup paperSize="9" scale="93"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9D06D-4462-4C24-A40D-4FD5C167CEB3}">
  <sheetPr>
    <tabColor theme="6"/>
  </sheetPr>
  <dimension ref="A1:P26"/>
  <sheetViews>
    <sheetView rightToLeft="1" view="pageBreakPreview" zoomScaleNormal="100" zoomScaleSheetLayoutView="100" workbookViewId="0">
      <selection activeCell="E5" sqref="E5:G5"/>
    </sheetView>
  </sheetViews>
  <sheetFormatPr defaultColWidth="8.88671875" defaultRowHeight="15"/>
  <cols>
    <col min="1" max="1" width="23.88671875" style="690" customWidth="1"/>
    <col min="2" max="10" width="8.6640625" style="685" customWidth="1"/>
    <col min="11" max="11" width="23.88671875" style="685" customWidth="1"/>
    <col min="12" max="12" width="5.6640625" style="685" customWidth="1"/>
    <col min="13" max="13" width="28.44140625" style="685" customWidth="1"/>
    <col min="14" max="16384" width="8.88671875" style="685"/>
  </cols>
  <sheetData>
    <row r="1" spans="1:16" s="73" customFormat="1" ht="37.5" customHeight="1">
      <c r="A1" s="786" t="s">
        <v>407</v>
      </c>
      <c r="B1" s="786"/>
      <c r="C1" s="786"/>
      <c r="D1" s="786"/>
      <c r="E1" s="786"/>
      <c r="F1" s="786"/>
      <c r="G1" s="786"/>
      <c r="H1" s="786"/>
      <c r="I1" s="786"/>
      <c r="J1" s="786"/>
      <c r="K1" s="786"/>
      <c r="L1" s="786"/>
      <c r="M1" s="786"/>
    </row>
    <row r="2" spans="1:16" s="73" customFormat="1" ht="33.75" customHeight="1">
      <c r="A2" s="787" t="s">
        <v>737</v>
      </c>
      <c r="B2" s="787"/>
      <c r="C2" s="787"/>
      <c r="D2" s="787"/>
      <c r="E2" s="787"/>
      <c r="F2" s="787"/>
      <c r="G2" s="787"/>
      <c r="H2" s="787"/>
      <c r="I2" s="787"/>
      <c r="J2" s="787"/>
      <c r="K2" s="787"/>
      <c r="L2" s="787"/>
      <c r="M2" s="787"/>
    </row>
    <row r="3" spans="1:16" ht="15.75" customHeight="1">
      <c r="A3" s="1039" t="s">
        <v>969</v>
      </c>
      <c r="B3" s="1039"/>
      <c r="C3" s="1039"/>
      <c r="D3" s="1039"/>
      <c r="E3" s="1039"/>
      <c r="F3" s="1039"/>
      <c r="G3" s="1039"/>
      <c r="H3" s="1039"/>
      <c r="I3" s="1039"/>
      <c r="J3" s="1039"/>
      <c r="K3" s="1039"/>
      <c r="L3" s="1039"/>
    </row>
    <row r="4" spans="1:16" s="671" customFormat="1" ht="16.5">
      <c r="A4" s="718" t="s">
        <v>375</v>
      </c>
      <c r="B4" s="1023"/>
      <c r="C4" s="1023"/>
      <c r="D4" s="70"/>
      <c r="E4" s="70"/>
      <c r="F4" s="95"/>
      <c r="H4" s="95"/>
      <c r="K4" s="720"/>
      <c r="L4" s="187" t="s">
        <v>361</v>
      </c>
    </row>
    <row r="5" spans="1:16" ht="20.45" customHeight="1">
      <c r="A5" s="1028" t="s">
        <v>24</v>
      </c>
      <c r="B5" s="1040" t="s">
        <v>31</v>
      </c>
      <c r="C5" s="1040"/>
      <c r="D5" s="1040"/>
      <c r="E5" s="1040" t="s">
        <v>977</v>
      </c>
      <c r="F5" s="1040"/>
      <c r="G5" s="1040"/>
      <c r="H5" s="1041" t="s">
        <v>30</v>
      </c>
      <c r="I5" s="1041" t="s">
        <v>29</v>
      </c>
      <c r="J5" s="1041" t="s">
        <v>28</v>
      </c>
      <c r="K5" s="1028" t="s">
        <v>20</v>
      </c>
      <c r="L5" s="1034" t="s">
        <v>259</v>
      </c>
    </row>
    <row r="6" spans="1:16" ht="20.45" customHeight="1">
      <c r="A6" s="1029"/>
      <c r="B6" s="1043" t="s">
        <v>33</v>
      </c>
      <c r="C6" s="1043"/>
      <c r="D6" s="1043"/>
      <c r="E6" s="1043" t="s">
        <v>32</v>
      </c>
      <c r="F6" s="1043"/>
      <c r="G6" s="1043"/>
      <c r="H6" s="1042"/>
      <c r="I6" s="1042"/>
      <c r="J6" s="1042"/>
      <c r="K6" s="1029"/>
      <c r="L6" s="1035"/>
      <c r="O6" s="1037"/>
      <c r="P6" s="1037"/>
    </row>
    <row r="7" spans="1:16" ht="16.5" customHeight="1">
      <c r="A7" s="1029"/>
      <c r="B7" s="687" t="s">
        <v>40</v>
      </c>
      <c r="C7" s="687" t="s">
        <v>39</v>
      </c>
      <c r="D7" s="687" t="s">
        <v>17</v>
      </c>
      <c r="E7" s="687" t="s">
        <v>38</v>
      </c>
      <c r="F7" s="687" t="s">
        <v>37</v>
      </c>
      <c r="G7" s="687" t="s">
        <v>17</v>
      </c>
      <c r="H7" s="1038" t="s">
        <v>36</v>
      </c>
      <c r="I7" s="1038" t="s">
        <v>35</v>
      </c>
      <c r="J7" s="1038" t="s">
        <v>34</v>
      </c>
      <c r="K7" s="1029"/>
      <c r="L7" s="1035"/>
    </row>
    <row r="8" spans="1:16" ht="23.25" customHeight="1">
      <c r="A8" s="1030"/>
      <c r="B8" s="688" t="s">
        <v>44</v>
      </c>
      <c r="C8" s="688" t="s">
        <v>43</v>
      </c>
      <c r="D8" s="689" t="s">
        <v>21</v>
      </c>
      <c r="E8" s="688" t="s">
        <v>42</v>
      </c>
      <c r="F8" s="688" t="s">
        <v>41</v>
      </c>
      <c r="G8" s="689" t="s">
        <v>21</v>
      </c>
      <c r="H8" s="1038"/>
      <c r="I8" s="1038"/>
      <c r="J8" s="1038"/>
      <c r="K8" s="1030"/>
      <c r="L8" s="1036"/>
    </row>
    <row r="9" spans="1:16" ht="27.75" thickBot="1">
      <c r="A9" s="156" t="s">
        <v>601</v>
      </c>
      <c r="B9" s="552">
        <v>160421</v>
      </c>
      <c r="C9" s="552">
        <v>11508</v>
      </c>
      <c r="D9" s="549">
        <f>SUM(B9:C9)</f>
        <v>171929</v>
      </c>
      <c r="E9" s="552">
        <v>25571</v>
      </c>
      <c r="F9" s="552">
        <v>75702</v>
      </c>
      <c r="G9" s="549">
        <f>SUM(E9:F9)</f>
        <v>101273</v>
      </c>
      <c r="H9" s="549">
        <f>D9-G9</f>
        <v>70656</v>
      </c>
      <c r="I9" s="552">
        <v>30278</v>
      </c>
      <c r="J9" s="549">
        <v>40378</v>
      </c>
      <c r="K9" s="264" t="s">
        <v>600</v>
      </c>
      <c r="L9" s="115">
        <v>59</v>
      </c>
    </row>
    <row r="10" spans="1:16" ht="26.25" thickBot="1">
      <c r="A10" s="157" t="s">
        <v>603</v>
      </c>
      <c r="B10" s="553">
        <v>2198610</v>
      </c>
      <c r="C10" s="553">
        <v>16297</v>
      </c>
      <c r="D10" s="455">
        <f t="shared" ref="D10:D26" si="0">SUM(B10:C10)</f>
        <v>2214907</v>
      </c>
      <c r="E10" s="553">
        <v>294332</v>
      </c>
      <c r="F10" s="553">
        <v>178039</v>
      </c>
      <c r="G10" s="455">
        <f t="shared" ref="G10:G25" si="1">SUM(E10:F10)</f>
        <v>472371</v>
      </c>
      <c r="H10" s="455">
        <f t="shared" ref="H10:H25" si="2">D10-G10</f>
        <v>1742536</v>
      </c>
      <c r="I10" s="553">
        <v>9706</v>
      </c>
      <c r="J10" s="455">
        <v>1732830</v>
      </c>
      <c r="K10" s="265" t="s">
        <v>602</v>
      </c>
      <c r="L10" s="117">
        <v>62</v>
      </c>
    </row>
    <row r="11" spans="1:16" ht="26.25" thickBot="1">
      <c r="A11" s="158" t="s">
        <v>605</v>
      </c>
      <c r="B11" s="554">
        <v>1745507</v>
      </c>
      <c r="C11" s="554">
        <v>589626</v>
      </c>
      <c r="D11" s="549">
        <f t="shared" si="0"/>
        <v>2335133</v>
      </c>
      <c r="E11" s="554">
        <v>28755</v>
      </c>
      <c r="F11" s="554">
        <v>250895</v>
      </c>
      <c r="G11" s="549">
        <f t="shared" si="1"/>
        <v>279650</v>
      </c>
      <c r="H11" s="549">
        <f t="shared" si="2"/>
        <v>2055483</v>
      </c>
      <c r="I11" s="554">
        <v>169078</v>
      </c>
      <c r="J11" s="549">
        <v>1886405</v>
      </c>
      <c r="K11" s="264" t="s">
        <v>604</v>
      </c>
      <c r="L11" s="115">
        <v>64</v>
      </c>
    </row>
    <row r="12" spans="1:16" ht="26.25" thickBot="1">
      <c r="A12" s="157" t="s">
        <v>607</v>
      </c>
      <c r="B12" s="553">
        <v>1627802</v>
      </c>
      <c r="C12" s="553">
        <v>28805</v>
      </c>
      <c r="D12" s="550">
        <f t="shared" si="0"/>
        <v>1656607</v>
      </c>
      <c r="E12" s="553">
        <v>105680</v>
      </c>
      <c r="F12" s="553">
        <v>154387</v>
      </c>
      <c r="G12" s="550">
        <f t="shared" si="1"/>
        <v>260067</v>
      </c>
      <c r="H12" s="550">
        <f t="shared" si="2"/>
        <v>1396540</v>
      </c>
      <c r="I12" s="553">
        <v>59118</v>
      </c>
      <c r="J12" s="550">
        <v>1337422</v>
      </c>
      <c r="K12" s="265" t="s">
        <v>606</v>
      </c>
      <c r="L12" s="117">
        <v>66</v>
      </c>
    </row>
    <row r="13" spans="1:16" ht="15.75" thickBot="1">
      <c r="A13" s="158" t="s">
        <v>608</v>
      </c>
      <c r="B13" s="554">
        <v>29000874</v>
      </c>
      <c r="C13" s="554">
        <v>3591732</v>
      </c>
      <c r="D13" s="549">
        <f t="shared" si="0"/>
        <v>32592606</v>
      </c>
      <c r="E13" s="554">
        <v>2108845</v>
      </c>
      <c r="F13" s="554">
        <v>5445182</v>
      </c>
      <c r="G13" s="549">
        <f t="shared" si="1"/>
        <v>7554027</v>
      </c>
      <c r="H13" s="549">
        <f t="shared" si="2"/>
        <v>25038579</v>
      </c>
      <c r="I13" s="554">
        <v>4191030</v>
      </c>
      <c r="J13" s="549">
        <v>20847549</v>
      </c>
      <c r="K13" s="264" t="s">
        <v>220</v>
      </c>
      <c r="L13" s="115">
        <v>68</v>
      </c>
    </row>
    <row r="14" spans="1:16" ht="15.75" thickBot="1">
      <c r="A14" s="157" t="s">
        <v>610</v>
      </c>
      <c r="B14" s="553">
        <v>1072341</v>
      </c>
      <c r="C14" s="553">
        <v>13385</v>
      </c>
      <c r="D14" s="550">
        <f t="shared" si="0"/>
        <v>1085726</v>
      </c>
      <c r="E14" s="553">
        <v>37538</v>
      </c>
      <c r="F14" s="553">
        <v>100604</v>
      </c>
      <c r="G14" s="550">
        <f t="shared" si="1"/>
        <v>138142</v>
      </c>
      <c r="H14" s="550">
        <f t="shared" si="2"/>
        <v>947584</v>
      </c>
      <c r="I14" s="553">
        <v>15126</v>
      </c>
      <c r="J14" s="550">
        <v>932458</v>
      </c>
      <c r="K14" s="265" t="s">
        <v>609</v>
      </c>
      <c r="L14" s="117">
        <v>69</v>
      </c>
    </row>
    <row r="15" spans="1:16" ht="26.25" thickBot="1">
      <c r="A15" s="158" t="s">
        <v>612</v>
      </c>
      <c r="B15" s="554">
        <v>2672472</v>
      </c>
      <c r="C15" s="554">
        <v>298112</v>
      </c>
      <c r="D15" s="549">
        <f t="shared" si="0"/>
        <v>2970584</v>
      </c>
      <c r="E15" s="554">
        <v>111086</v>
      </c>
      <c r="F15" s="554">
        <v>310883</v>
      </c>
      <c r="G15" s="549">
        <f t="shared" si="1"/>
        <v>421969</v>
      </c>
      <c r="H15" s="549">
        <f t="shared" si="2"/>
        <v>2548615</v>
      </c>
      <c r="I15" s="554">
        <v>913048</v>
      </c>
      <c r="J15" s="549">
        <v>1635567</v>
      </c>
      <c r="K15" s="264" t="s">
        <v>611</v>
      </c>
      <c r="L15" s="115">
        <v>70</v>
      </c>
    </row>
    <row r="16" spans="1:16" ht="26.25" thickBot="1">
      <c r="A16" s="157" t="s">
        <v>614</v>
      </c>
      <c r="B16" s="553">
        <v>7691147</v>
      </c>
      <c r="C16" s="553">
        <v>28336</v>
      </c>
      <c r="D16" s="550">
        <f t="shared" si="0"/>
        <v>7719483</v>
      </c>
      <c r="E16" s="553">
        <v>287293</v>
      </c>
      <c r="F16" s="553">
        <v>1111388</v>
      </c>
      <c r="G16" s="550">
        <f t="shared" si="1"/>
        <v>1398681</v>
      </c>
      <c r="H16" s="550">
        <f t="shared" si="2"/>
        <v>6320802</v>
      </c>
      <c r="I16" s="553">
        <v>90282</v>
      </c>
      <c r="J16" s="550">
        <v>6230520</v>
      </c>
      <c r="K16" s="265" t="s">
        <v>613</v>
      </c>
      <c r="L16" s="117">
        <v>71</v>
      </c>
    </row>
    <row r="17" spans="1:12" ht="15.75" thickBot="1">
      <c r="A17" s="158" t="s">
        <v>616</v>
      </c>
      <c r="B17" s="555">
        <v>3023349</v>
      </c>
      <c r="C17" s="555">
        <v>74035</v>
      </c>
      <c r="D17" s="541">
        <f t="shared" si="0"/>
        <v>3097384</v>
      </c>
      <c r="E17" s="555">
        <v>329700</v>
      </c>
      <c r="F17" s="555">
        <v>421589</v>
      </c>
      <c r="G17" s="541">
        <f t="shared" si="1"/>
        <v>751289</v>
      </c>
      <c r="H17" s="541">
        <f t="shared" si="2"/>
        <v>2346095</v>
      </c>
      <c r="I17" s="555">
        <v>94084</v>
      </c>
      <c r="J17" s="541">
        <v>2252011</v>
      </c>
      <c r="K17" s="542" t="s">
        <v>615</v>
      </c>
      <c r="L17" s="543">
        <v>73</v>
      </c>
    </row>
    <row r="18" spans="1:12" ht="18.75" thickBot="1">
      <c r="A18" s="157" t="s">
        <v>618</v>
      </c>
      <c r="B18" s="553">
        <v>1055667</v>
      </c>
      <c r="C18" s="553">
        <v>4375</v>
      </c>
      <c r="D18" s="550">
        <f t="shared" si="0"/>
        <v>1060042</v>
      </c>
      <c r="E18" s="553">
        <v>107599</v>
      </c>
      <c r="F18" s="553">
        <v>167397</v>
      </c>
      <c r="G18" s="550">
        <f t="shared" si="1"/>
        <v>274996</v>
      </c>
      <c r="H18" s="550">
        <f t="shared" si="2"/>
        <v>785046</v>
      </c>
      <c r="I18" s="553">
        <v>26800</v>
      </c>
      <c r="J18" s="550">
        <v>758246</v>
      </c>
      <c r="K18" s="265" t="s">
        <v>617</v>
      </c>
      <c r="L18" s="117">
        <v>74</v>
      </c>
    </row>
    <row r="19" spans="1:12" ht="15.75" thickBot="1">
      <c r="A19" s="158" t="s">
        <v>620</v>
      </c>
      <c r="B19" s="554">
        <v>51346</v>
      </c>
      <c r="C19" s="554">
        <v>0</v>
      </c>
      <c r="D19" s="549">
        <f t="shared" si="0"/>
        <v>51346</v>
      </c>
      <c r="E19" s="554">
        <v>6156</v>
      </c>
      <c r="F19" s="554">
        <v>4632</v>
      </c>
      <c r="G19" s="549">
        <f t="shared" si="1"/>
        <v>10788</v>
      </c>
      <c r="H19" s="549">
        <f t="shared" si="2"/>
        <v>40558</v>
      </c>
      <c r="I19" s="554">
        <v>821</v>
      </c>
      <c r="J19" s="549">
        <v>39737</v>
      </c>
      <c r="K19" s="264" t="s">
        <v>619</v>
      </c>
      <c r="L19" s="115">
        <v>75</v>
      </c>
    </row>
    <row r="20" spans="1:12" ht="15.75" thickBot="1">
      <c r="A20" s="157" t="s">
        <v>622</v>
      </c>
      <c r="B20" s="553">
        <v>2473332</v>
      </c>
      <c r="C20" s="553">
        <v>130688</v>
      </c>
      <c r="D20" s="550">
        <f t="shared" si="0"/>
        <v>2604020</v>
      </c>
      <c r="E20" s="553">
        <v>278935</v>
      </c>
      <c r="F20" s="553">
        <v>495566</v>
      </c>
      <c r="G20" s="550">
        <f t="shared" si="1"/>
        <v>774501</v>
      </c>
      <c r="H20" s="550">
        <f t="shared" si="2"/>
        <v>1829519</v>
      </c>
      <c r="I20" s="553">
        <v>500288</v>
      </c>
      <c r="J20" s="550">
        <v>1329231</v>
      </c>
      <c r="K20" s="265" t="s">
        <v>621</v>
      </c>
      <c r="L20" s="117">
        <v>77</v>
      </c>
    </row>
    <row r="21" spans="1:12" ht="15.75" thickBot="1">
      <c r="A21" s="158" t="s">
        <v>624</v>
      </c>
      <c r="B21" s="554">
        <v>3785214</v>
      </c>
      <c r="C21" s="554">
        <v>132650</v>
      </c>
      <c r="D21" s="549">
        <f t="shared" si="0"/>
        <v>3917864</v>
      </c>
      <c r="E21" s="554">
        <v>316425</v>
      </c>
      <c r="F21" s="554">
        <v>330716</v>
      </c>
      <c r="G21" s="549">
        <f t="shared" si="1"/>
        <v>647141</v>
      </c>
      <c r="H21" s="549">
        <f t="shared" si="2"/>
        <v>3270723</v>
      </c>
      <c r="I21" s="554">
        <v>81217</v>
      </c>
      <c r="J21" s="549">
        <v>3189506</v>
      </c>
      <c r="K21" s="264" t="s">
        <v>623</v>
      </c>
      <c r="L21" s="115">
        <v>78</v>
      </c>
    </row>
    <row r="22" spans="1:12" ht="26.25" thickBot="1">
      <c r="A22" s="157" t="s">
        <v>626</v>
      </c>
      <c r="B22" s="553">
        <v>653775</v>
      </c>
      <c r="C22" s="553">
        <v>61202</v>
      </c>
      <c r="D22" s="550">
        <f t="shared" si="0"/>
        <v>714977</v>
      </c>
      <c r="E22" s="553">
        <v>11250</v>
      </c>
      <c r="F22" s="553">
        <v>138355</v>
      </c>
      <c r="G22" s="550">
        <f t="shared" si="1"/>
        <v>149605</v>
      </c>
      <c r="H22" s="550">
        <f t="shared" si="2"/>
        <v>565372</v>
      </c>
      <c r="I22" s="553">
        <v>17110</v>
      </c>
      <c r="J22" s="550">
        <v>548262</v>
      </c>
      <c r="K22" s="265" t="s">
        <v>625</v>
      </c>
      <c r="L22" s="117">
        <v>79</v>
      </c>
    </row>
    <row r="23" spans="1:12" ht="15.75" thickBot="1">
      <c r="A23" s="158" t="s">
        <v>628</v>
      </c>
      <c r="B23" s="554">
        <v>2447515</v>
      </c>
      <c r="C23" s="554">
        <v>6783</v>
      </c>
      <c r="D23" s="549">
        <f t="shared" si="0"/>
        <v>2454298</v>
      </c>
      <c r="E23" s="554">
        <v>186617</v>
      </c>
      <c r="F23" s="554">
        <v>205509</v>
      </c>
      <c r="G23" s="549">
        <f t="shared" si="1"/>
        <v>392126</v>
      </c>
      <c r="H23" s="549">
        <f t="shared" si="2"/>
        <v>2062172</v>
      </c>
      <c r="I23" s="554">
        <v>30695</v>
      </c>
      <c r="J23" s="549">
        <v>2031477</v>
      </c>
      <c r="K23" s="264" t="s">
        <v>627</v>
      </c>
      <c r="L23" s="115">
        <v>80</v>
      </c>
    </row>
    <row r="24" spans="1:12" ht="18.75" thickBot="1">
      <c r="A24" s="157" t="s">
        <v>630</v>
      </c>
      <c r="B24" s="553">
        <v>5385034</v>
      </c>
      <c r="C24" s="553">
        <v>63648</v>
      </c>
      <c r="D24" s="550">
        <f t="shared" si="0"/>
        <v>5448682</v>
      </c>
      <c r="E24" s="553">
        <v>876907</v>
      </c>
      <c r="F24" s="553">
        <v>804871</v>
      </c>
      <c r="G24" s="550">
        <f t="shared" si="1"/>
        <v>1681778</v>
      </c>
      <c r="H24" s="550">
        <f t="shared" si="2"/>
        <v>3766904</v>
      </c>
      <c r="I24" s="553">
        <v>98081</v>
      </c>
      <c r="J24" s="550">
        <v>3668823</v>
      </c>
      <c r="K24" s="265" t="s">
        <v>629</v>
      </c>
      <c r="L24" s="117">
        <v>81</v>
      </c>
    </row>
    <row r="25" spans="1:12" ht="25.5">
      <c r="A25" s="159" t="s">
        <v>632</v>
      </c>
      <c r="B25" s="556">
        <v>494568</v>
      </c>
      <c r="C25" s="556">
        <v>73257</v>
      </c>
      <c r="D25" s="473">
        <f t="shared" si="0"/>
        <v>567825</v>
      </c>
      <c r="E25" s="556">
        <v>101900</v>
      </c>
      <c r="F25" s="556">
        <v>67296</v>
      </c>
      <c r="G25" s="473">
        <f t="shared" si="1"/>
        <v>169196</v>
      </c>
      <c r="H25" s="473">
        <f t="shared" si="2"/>
        <v>398629</v>
      </c>
      <c r="I25" s="556">
        <v>14289</v>
      </c>
      <c r="J25" s="473">
        <v>384340</v>
      </c>
      <c r="K25" s="545" t="s">
        <v>631</v>
      </c>
      <c r="L25" s="546">
        <v>82</v>
      </c>
    </row>
    <row r="26" spans="1:12" ht="30" customHeight="1">
      <c r="A26" s="547" t="s">
        <v>17</v>
      </c>
      <c r="B26" s="551">
        <f>SUM(B9:B25)</f>
        <v>65538974</v>
      </c>
      <c r="C26" s="551">
        <f>SUM(C9:C25)</f>
        <v>5124439</v>
      </c>
      <c r="D26" s="551">
        <f t="shared" si="0"/>
        <v>70663413</v>
      </c>
      <c r="E26" s="551">
        <f>SUM(E9:E25)</f>
        <v>5214589</v>
      </c>
      <c r="F26" s="551">
        <f>SUM(F9:F25)</f>
        <v>10263011</v>
      </c>
      <c r="G26" s="551">
        <f t="shared" ref="G26:H26" si="3">SUM(G9:G25)</f>
        <v>15477600</v>
      </c>
      <c r="H26" s="551">
        <f t="shared" si="3"/>
        <v>55185813</v>
      </c>
      <c r="I26" s="551">
        <f>SUM(I9:I25)</f>
        <v>6341051</v>
      </c>
      <c r="J26" s="551">
        <f t="shared" ref="J26" si="4">SUM(H26-I26)</f>
        <v>48844762</v>
      </c>
      <c r="K26" s="1024" t="s">
        <v>21</v>
      </c>
      <c r="L26" s="1025"/>
    </row>
  </sheetData>
  <mergeCells count="19">
    <mergeCell ref="K26:L26"/>
    <mergeCell ref="K5:K8"/>
    <mergeCell ref="L5:L8"/>
    <mergeCell ref="B6:D6"/>
    <mergeCell ref="E6:G6"/>
    <mergeCell ref="O6:P6"/>
    <mergeCell ref="H7:H8"/>
    <mergeCell ref="I7:I8"/>
    <mergeCell ref="J7:J8"/>
    <mergeCell ref="A1:M1"/>
    <mergeCell ref="A2:M2"/>
    <mergeCell ref="A3:L3"/>
    <mergeCell ref="B4:C4"/>
    <mergeCell ref="A5:A8"/>
    <mergeCell ref="B5:D5"/>
    <mergeCell ref="E5:G5"/>
    <mergeCell ref="H5:H6"/>
    <mergeCell ref="I5:I6"/>
    <mergeCell ref="J5:J6"/>
  </mergeCells>
  <printOptions horizontalCentered="1" verticalCentered="1"/>
  <pageMargins left="0.39370078740157483" right="0.39370078740157483" top="0.39370078740157483" bottom="0.39370078740157483" header="0.39370078740157483" footer="0.39370078740157483"/>
  <pageSetup paperSize="9" scale="88"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74AEE-F45E-4A97-B5DB-BCA30B79D4BF}">
  <sheetPr>
    <tabColor theme="6"/>
  </sheetPr>
  <dimension ref="A1:O24"/>
  <sheetViews>
    <sheetView rightToLeft="1" view="pageBreakPreview" zoomScale="80" zoomScaleNormal="100" zoomScaleSheetLayoutView="80" workbookViewId="0">
      <selection activeCell="G22" sqref="G22"/>
    </sheetView>
  </sheetViews>
  <sheetFormatPr defaultRowHeight="15"/>
  <cols>
    <col min="4" max="8" width="12.6640625" customWidth="1"/>
    <col min="13" max="13" width="28.44140625" customWidth="1"/>
    <col min="14" max="14" width="44.109375" customWidth="1"/>
    <col min="15" max="15" width="9.77734375" bestFit="1" customWidth="1"/>
  </cols>
  <sheetData>
    <row r="1" spans="1:15" ht="42.6" customHeight="1">
      <c r="A1" s="869" t="s">
        <v>720</v>
      </c>
      <c r="B1" s="869"/>
      <c r="C1" s="869"/>
      <c r="D1" s="869"/>
      <c r="E1" s="869"/>
      <c r="F1" s="869"/>
      <c r="G1" s="869"/>
      <c r="H1" s="869"/>
      <c r="I1" s="869"/>
      <c r="J1" s="869"/>
      <c r="K1" s="869"/>
      <c r="L1" s="282"/>
    </row>
    <row r="2" spans="1:15" ht="33" customHeight="1">
      <c r="A2" s="787" t="s">
        <v>733</v>
      </c>
      <c r="B2" s="787"/>
      <c r="C2" s="787"/>
      <c r="D2" s="787"/>
      <c r="E2" s="787"/>
      <c r="F2" s="787"/>
      <c r="G2" s="787"/>
      <c r="H2" s="787"/>
      <c r="I2" s="787"/>
      <c r="J2" s="787"/>
      <c r="K2" s="787"/>
      <c r="L2" s="283"/>
    </row>
    <row r="3" spans="1:15" ht="18" customHeight="1">
      <c r="A3" s="813" t="s">
        <v>969</v>
      </c>
      <c r="B3" s="813"/>
      <c r="C3" s="813"/>
      <c r="D3" s="813"/>
      <c r="E3" s="813"/>
      <c r="F3" s="813"/>
      <c r="G3" s="813"/>
      <c r="H3" s="813"/>
      <c r="I3" s="813"/>
      <c r="J3" s="813"/>
      <c r="K3" s="813"/>
      <c r="L3" s="165"/>
    </row>
    <row r="4" spans="1:15" ht="26.45" customHeight="1">
      <c r="A4" s="813"/>
      <c r="B4" s="813"/>
      <c r="C4" s="813"/>
      <c r="D4" s="813"/>
      <c r="E4" s="813"/>
      <c r="F4" s="813"/>
      <c r="G4" s="813"/>
      <c r="H4" s="813"/>
      <c r="I4" s="813"/>
      <c r="J4" s="813"/>
      <c r="K4" s="813"/>
      <c r="L4" s="165"/>
    </row>
    <row r="5" spans="1:15" ht="38.25">
      <c r="N5" s="285" t="s">
        <v>734</v>
      </c>
      <c r="O5" s="284">
        <v>70656</v>
      </c>
    </row>
    <row r="6" spans="1:15" ht="25.5">
      <c r="N6" s="285" t="s">
        <v>721</v>
      </c>
      <c r="O6" s="284">
        <v>1742536</v>
      </c>
    </row>
    <row r="7" spans="1:15" ht="38.25">
      <c r="N7" s="285" t="s">
        <v>722</v>
      </c>
      <c r="O7" s="284">
        <v>2055483</v>
      </c>
    </row>
    <row r="8" spans="1:15" ht="38.25">
      <c r="N8" s="285" t="s">
        <v>723</v>
      </c>
      <c r="O8" s="284">
        <v>1396540</v>
      </c>
    </row>
    <row r="9" spans="1:15" ht="25.5">
      <c r="N9" s="285" t="s">
        <v>724</v>
      </c>
      <c r="O9" s="284">
        <v>25038579</v>
      </c>
    </row>
    <row r="10" spans="1:15" ht="25.5">
      <c r="N10" s="285" t="s">
        <v>725</v>
      </c>
      <c r="O10" s="284">
        <v>947584</v>
      </c>
    </row>
    <row r="11" spans="1:15" ht="38.25">
      <c r="N11" s="285" t="s">
        <v>726</v>
      </c>
      <c r="O11" s="284">
        <v>2548615</v>
      </c>
    </row>
    <row r="12" spans="1:15" ht="38.25">
      <c r="N12" s="285" t="s">
        <v>727</v>
      </c>
      <c r="O12" s="284">
        <v>6320802</v>
      </c>
    </row>
    <row r="13" spans="1:15" ht="25.5">
      <c r="N13" s="285" t="s">
        <v>728</v>
      </c>
      <c r="O13" s="284">
        <v>2346095</v>
      </c>
    </row>
    <row r="14" spans="1:15" ht="25.5">
      <c r="N14" s="285" t="s">
        <v>729</v>
      </c>
      <c r="O14" s="284">
        <v>785046</v>
      </c>
    </row>
    <row r="15" spans="1:15" ht="25.5">
      <c r="N15" s="285" t="s">
        <v>730</v>
      </c>
      <c r="O15" s="284">
        <v>40558</v>
      </c>
    </row>
    <row r="16" spans="1:15" ht="25.5">
      <c r="N16" s="285" t="s">
        <v>731</v>
      </c>
      <c r="O16" s="284">
        <v>1829519</v>
      </c>
    </row>
    <row r="17" spans="1:15" ht="25.5">
      <c r="N17" s="285" t="s">
        <v>732</v>
      </c>
      <c r="O17" s="284">
        <v>3270723</v>
      </c>
    </row>
    <row r="18" spans="1:15" ht="21.6" customHeight="1">
      <c r="A18" s="819" t="s">
        <v>719</v>
      </c>
      <c r="B18" s="819"/>
      <c r="C18" s="819"/>
      <c r="D18" s="819"/>
      <c r="E18" s="819"/>
      <c r="F18" s="819"/>
      <c r="G18" s="819"/>
      <c r="H18" s="819"/>
      <c r="I18" s="819"/>
      <c r="J18" s="819"/>
      <c r="K18" s="819"/>
      <c r="N18" s="285" t="s">
        <v>735</v>
      </c>
      <c r="O18" s="284">
        <v>398629</v>
      </c>
    </row>
    <row r="19" spans="1:15" ht="17.45" customHeight="1">
      <c r="L19" s="281"/>
      <c r="N19" s="280"/>
    </row>
    <row r="24" spans="1:15" ht="15.75">
      <c r="E24" s="329"/>
    </row>
  </sheetData>
  <mergeCells count="5">
    <mergeCell ref="A1:K1"/>
    <mergeCell ref="A2:K2"/>
    <mergeCell ref="A3:K3"/>
    <mergeCell ref="A4:K4"/>
    <mergeCell ref="A18:K18"/>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71BAF-87FC-4CDB-98D4-429C005CF0C5}">
  <sheetPr>
    <tabColor theme="6"/>
  </sheetPr>
  <dimension ref="A1:J29"/>
  <sheetViews>
    <sheetView rightToLeft="1" view="pageBreakPreview" zoomScale="94" zoomScaleNormal="100" zoomScaleSheetLayoutView="94" workbookViewId="0">
      <selection activeCell="E8" sqref="E8:E9"/>
    </sheetView>
  </sheetViews>
  <sheetFormatPr defaultColWidth="8.88671875" defaultRowHeight="15"/>
  <cols>
    <col min="1" max="1" width="32.6640625" style="690" customWidth="1"/>
    <col min="2" max="8" width="8.77734375" style="685" customWidth="1"/>
    <col min="9" max="9" width="32.6640625" style="685" customWidth="1"/>
    <col min="10" max="10" width="6" style="685" customWidth="1"/>
    <col min="11" max="12" width="8.88671875" style="685"/>
    <col min="13" max="13" width="28.44140625" style="685" customWidth="1"/>
    <col min="14" max="16384" width="8.88671875" style="685"/>
  </cols>
  <sheetData>
    <row r="1" spans="1:10" s="73" customFormat="1" ht="39" customHeight="1">
      <c r="A1" s="786" t="s">
        <v>408</v>
      </c>
      <c r="B1" s="786"/>
      <c r="C1" s="786"/>
      <c r="D1" s="786"/>
      <c r="E1" s="786"/>
      <c r="F1" s="786"/>
      <c r="G1" s="786"/>
      <c r="H1" s="786"/>
      <c r="I1" s="786"/>
      <c r="J1" s="786"/>
    </row>
    <row r="2" spans="1:10" s="73" customFormat="1" ht="35.25" customHeight="1">
      <c r="A2" s="787" t="s">
        <v>738</v>
      </c>
      <c r="B2" s="787"/>
      <c r="C2" s="787"/>
      <c r="D2" s="787"/>
      <c r="E2" s="787"/>
      <c r="F2" s="787"/>
      <c r="G2" s="787"/>
      <c r="H2" s="787"/>
      <c r="I2" s="787"/>
      <c r="J2" s="787"/>
    </row>
    <row r="3" spans="1:10" ht="15.75" customHeight="1">
      <c r="A3" s="1039" t="s">
        <v>969</v>
      </c>
      <c r="B3" s="1039"/>
      <c r="C3" s="1039"/>
      <c r="D3" s="1039"/>
      <c r="E3" s="1039"/>
      <c r="F3" s="1039"/>
      <c r="G3" s="1039"/>
      <c r="H3" s="1039"/>
      <c r="I3" s="1039"/>
      <c r="J3" s="1039"/>
    </row>
    <row r="4" spans="1:10" ht="15.75">
      <c r="A4" s="721" t="s">
        <v>682</v>
      </c>
      <c r="D4" s="691"/>
      <c r="E4" s="692"/>
      <c r="H4" s="693"/>
      <c r="I4" s="694"/>
      <c r="J4" s="694" t="s">
        <v>683</v>
      </c>
    </row>
    <row r="5" spans="1:10" ht="30.75" customHeight="1">
      <c r="A5" s="1044" t="s">
        <v>24</v>
      </c>
      <c r="B5" s="1041" t="s">
        <v>192</v>
      </c>
      <c r="C5" s="1041" t="s">
        <v>45</v>
      </c>
      <c r="D5" s="1047" t="s">
        <v>46</v>
      </c>
      <c r="E5" s="1041" t="s">
        <v>982</v>
      </c>
      <c r="F5" s="1041" t="s">
        <v>47</v>
      </c>
      <c r="G5" s="1049" t="s">
        <v>222</v>
      </c>
      <c r="H5" s="1050"/>
      <c r="I5" s="1054" t="s">
        <v>20</v>
      </c>
      <c r="J5" s="1057" t="s">
        <v>258</v>
      </c>
    </row>
    <row r="6" spans="1:10" ht="26.25" customHeight="1">
      <c r="A6" s="1045"/>
      <c r="B6" s="1042"/>
      <c r="C6" s="1042"/>
      <c r="D6" s="1048"/>
      <c r="E6" s="1042"/>
      <c r="F6" s="1042"/>
      <c r="G6" s="1060" t="s">
        <v>221</v>
      </c>
      <c r="H6" s="1061"/>
      <c r="I6" s="1055"/>
      <c r="J6" s="1058"/>
    </row>
    <row r="7" spans="1:10" ht="26.25" customHeight="1">
      <c r="A7" s="1045"/>
      <c r="B7" s="696" t="s">
        <v>334</v>
      </c>
      <c r="C7" s="686" t="s">
        <v>165</v>
      </c>
      <c r="D7" s="686" t="s">
        <v>165</v>
      </c>
      <c r="E7" s="697" t="s">
        <v>334</v>
      </c>
      <c r="F7" s="697" t="s">
        <v>334</v>
      </c>
      <c r="G7" s="1062" t="s">
        <v>333</v>
      </c>
      <c r="H7" s="1063"/>
      <c r="I7" s="1055"/>
      <c r="J7" s="1058"/>
    </row>
    <row r="8" spans="1:10" ht="26.25" customHeight="1">
      <c r="A8" s="1045"/>
      <c r="B8" s="1038" t="s">
        <v>189</v>
      </c>
      <c r="C8" s="1038" t="s">
        <v>153</v>
      </c>
      <c r="D8" s="1052" t="s">
        <v>152</v>
      </c>
      <c r="E8" s="1052" t="s">
        <v>190</v>
      </c>
      <c r="F8" s="1052" t="s">
        <v>151</v>
      </c>
      <c r="G8" s="695" t="s">
        <v>26</v>
      </c>
      <c r="H8" s="687" t="s">
        <v>48</v>
      </c>
      <c r="I8" s="1055"/>
      <c r="J8" s="1058"/>
    </row>
    <row r="9" spans="1:10" ht="29.45" customHeight="1">
      <c r="A9" s="1046"/>
      <c r="B9" s="1051"/>
      <c r="C9" s="1051"/>
      <c r="D9" s="1053"/>
      <c r="E9" s="1053"/>
      <c r="F9" s="1053"/>
      <c r="G9" s="698" t="s">
        <v>49</v>
      </c>
      <c r="H9" s="698" t="s">
        <v>50</v>
      </c>
      <c r="I9" s="1056"/>
      <c r="J9" s="1059"/>
    </row>
    <row r="10" spans="1:10" ht="26.25" thickBot="1">
      <c r="A10" s="156" t="s">
        <v>601</v>
      </c>
      <c r="B10" s="554">
        <v>75010</v>
      </c>
      <c r="C10" s="562">
        <v>14.87</v>
      </c>
      <c r="D10" s="562">
        <v>44.03</v>
      </c>
      <c r="E10" s="554">
        <v>501252</v>
      </c>
      <c r="F10" s="554">
        <v>205996</v>
      </c>
      <c r="G10" s="554">
        <v>25428</v>
      </c>
      <c r="H10" s="554">
        <v>14951</v>
      </c>
      <c r="I10" s="264" t="s">
        <v>600</v>
      </c>
      <c r="J10" s="266">
        <v>59</v>
      </c>
    </row>
    <row r="11" spans="1:10" ht="26.25" thickBot="1">
      <c r="A11" s="157" t="s">
        <v>603</v>
      </c>
      <c r="B11" s="559">
        <v>160182</v>
      </c>
      <c r="C11" s="563">
        <v>13.29</v>
      </c>
      <c r="D11" s="563">
        <v>8.0399999999999991</v>
      </c>
      <c r="E11" s="559">
        <v>664539</v>
      </c>
      <c r="F11" s="559">
        <v>522813</v>
      </c>
      <c r="G11" s="559">
        <v>532605</v>
      </c>
      <c r="H11" s="559">
        <v>1200225</v>
      </c>
      <c r="I11" s="265" t="s">
        <v>602</v>
      </c>
      <c r="J11" s="117">
        <v>62</v>
      </c>
    </row>
    <row r="12" spans="1:10" ht="26.25" thickBot="1">
      <c r="A12" s="158" t="s">
        <v>605</v>
      </c>
      <c r="B12" s="552">
        <v>230822</v>
      </c>
      <c r="C12" s="564">
        <v>1.23</v>
      </c>
      <c r="D12" s="564">
        <v>10.74</v>
      </c>
      <c r="E12" s="552">
        <v>873927</v>
      </c>
      <c r="F12" s="552">
        <v>769267</v>
      </c>
      <c r="G12" s="552">
        <v>615372</v>
      </c>
      <c r="H12" s="552">
        <v>1271033</v>
      </c>
      <c r="I12" s="264" t="s">
        <v>604</v>
      </c>
      <c r="J12" s="115">
        <v>64</v>
      </c>
    </row>
    <row r="13" spans="1:10" ht="15.75" thickBot="1">
      <c r="A13" s="157" t="s">
        <v>607</v>
      </c>
      <c r="B13" s="559">
        <v>174810</v>
      </c>
      <c r="C13" s="563">
        <v>6.38</v>
      </c>
      <c r="D13" s="563">
        <v>9.32</v>
      </c>
      <c r="E13" s="559">
        <v>528930</v>
      </c>
      <c r="F13" s="559">
        <v>445894</v>
      </c>
      <c r="G13" s="559">
        <v>543835</v>
      </c>
      <c r="H13" s="559">
        <v>793588</v>
      </c>
      <c r="I13" s="265" t="s">
        <v>606</v>
      </c>
      <c r="J13" s="117">
        <v>66</v>
      </c>
    </row>
    <row r="14" spans="1:10" ht="15.75" thickBot="1">
      <c r="A14" s="158" t="s">
        <v>608</v>
      </c>
      <c r="B14" s="552">
        <v>133049</v>
      </c>
      <c r="C14" s="564">
        <v>6.47</v>
      </c>
      <c r="D14" s="564">
        <v>16.71</v>
      </c>
      <c r="E14" s="552">
        <v>1454248</v>
      </c>
      <c r="F14" s="552">
        <v>1117195</v>
      </c>
      <c r="G14" s="552">
        <v>2978042</v>
      </c>
      <c r="H14" s="552">
        <v>17869508</v>
      </c>
      <c r="I14" s="264" t="s">
        <v>220</v>
      </c>
      <c r="J14" s="115">
        <v>68</v>
      </c>
    </row>
    <row r="15" spans="1:10" ht="15.75" thickBot="1">
      <c r="A15" s="157" t="s">
        <v>610</v>
      </c>
      <c r="B15" s="559">
        <v>196926</v>
      </c>
      <c r="C15" s="563">
        <v>3.46</v>
      </c>
      <c r="D15" s="563">
        <v>9.27</v>
      </c>
      <c r="E15" s="559">
        <v>401675</v>
      </c>
      <c r="F15" s="559">
        <v>350568</v>
      </c>
      <c r="G15" s="559">
        <v>532292</v>
      </c>
      <c r="H15" s="559">
        <v>400166</v>
      </c>
      <c r="I15" s="265" t="s">
        <v>609</v>
      </c>
      <c r="J15" s="117">
        <v>69</v>
      </c>
    </row>
    <row r="16" spans="1:10" ht="15.75" thickBot="1">
      <c r="A16" s="158" t="s">
        <v>612</v>
      </c>
      <c r="B16" s="552">
        <v>273904</v>
      </c>
      <c r="C16" s="564">
        <v>3.74</v>
      </c>
      <c r="D16" s="564">
        <v>10.47</v>
      </c>
      <c r="E16" s="552">
        <v>743018</v>
      </c>
      <c r="F16" s="552">
        <v>637473</v>
      </c>
      <c r="G16" s="552">
        <v>1090962</v>
      </c>
      <c r="H16" s="552">
        <v>544606</v>
      </c>
      <c r="I16" s="264" t="s">
        <v>611</v>
      </c>
      <c r="J16" s="115">
        <v>70</v>
      </c>
    </row>
    <row r="17" spans="1:10" s="699" customFormat="1" ht="18.75" thickBot="1">
      <c r="A17" s="157" t="s">
        <v>614</v>
      </c>
      <c r="B17" s="559">
        <v>158009</v>
      </c>
      <c r="C17" s="563">
        <v>3.72</v>
      </c>
      <c r="D17" s="563">
        <v>14.4</v>
      </c>
      <c r="E17" s="559">
        <v>306280</v>
      </c>
      <c r="F17" s="559">
        <v>250786</v>
      </c>
      <c r="G17" s="559">
        <v>3978678</v>
      </c>
      <c r="H17" s="559">
        <v>2251842</v>
      </c>
      <c r="I17" s="265" t="s">
        <v>613</v>
      </c>
      <c r="J17" s="117">
        <v>71</v>
      </c>
    </row>
    <row r="18" spans="1:10" s="699" customFormat="1" ht="15.75" thickBot="1">
      <c r="A18" s="158" t="s">
        <v>616</v>
      </c>
      <c r="B18" s="552">
        <v>102337</v>
      </c>
      <c r="C18" s="564">
        <v>10.64</v>
      </c>
      <c r="D18" s="564">
        <v>13.61</v>
      </c>
      <c r="E18" s="552">
        <v>624347</v>
      </c>
      <c r="F18" s="552">
        <v>472908</v>
      </c>
      <c r="G18" s="552">
        <v>499711</v>
      </c>
      <c r="H18" s="552">
        <v>1752300</v>
      </c>
      <c r="I18" s="264" t="s">
        <v>615</v>
      </c>
      <c r="J18" s="115">
        <v>73</v>
      </c>
    </row>
    <row r="19" spans="1:10" s="699" customFormat="1" ht="15.75" thickBot="1">
      <c r="A19" s="157" t="s">
        <v>618</v>
      </c>
      <c r="B19" s="559">
        <v>69048</v>
      </c>
      <c r="C19" s="563">
        <v>10.15</v>
      </c>
      <c r="D19" s="563">
        <v>15.79</v>
      </c>
      <c r="E19" s="559">
        <v>217981</v>
      </c>
      <c r="F19" s="559">
        <v>161432</v>
      </c>
      <c r="G19" s="559">
        <v>335782</v>
      </c>
      <c r="H19" s="559">
        <v>422463</v>
      </c>
      <c r="I19" s="265" t="s">
        <v>617</v>
      </c>
      <c r="J19" s="117">
        <v>74</v>
      </c>
    </row>
    <row r="20" spans="1:10" s="699" customFormat="1" ht="15.75" thickBot="1">
      <c r="A20" s="158" t="s">
        <v>620</v>
      </c>
      <c r="B20" s="552">
        <v>76443</v>
      </c>
      <c r="C20" s="564">
        <v>11.99</v>
      </c>
      <c r="D20" s="564">
        <v>9.02</v>
      </c>
      <c r="E20" s="552">
        <v>254188</v>
      </c>
      <c r="F20" s="552">
        <v>200786</v>
      </c>
      <c r="G20" s="552">
        <v>15441</v>
      </c>
      <c r="H20" s="552">
        <v>24296</v>
      </c>
      <c r="I20" s="264" t="s">
        <v>619</v>
      </c>
      <c r="J20" s="115">
        <v>75</v>
      </c>
    </row>
    <row r="21" spans="1:10" s="699" customFormat="1" ht="15.75" thickBot="1">
      <c r="A21" s="157" t="s">
        <v>622</v>
      </c>
      <c r="B21" s="559">
        <v>65476</v>
      </c>
      <c r="C21" s="563">
        <v>10.71</v>
      </c>
      <c r="D21" s="563">
        <v>19.03</v>
      </c>
      <c r="E21" s="559">
        <v>268705</v>
      </c>
      <c r="F21" s="559">
        <v>188785</v>
      </c>
      <c r="G21" s="559">
        <v>634529</v>
      </c>
      <c r="H21" s="559">
        <v>694704</v>
      </c>
      <c r="I21" s="265" t="s">
        <v>621</v>
      </c>
      <c r="J21" s="117">
        <v>77</v>
      </c>
    </row>
    <row r="22" spans="1:10" s="699" customFormat="1" ht="15.75" thickBot="1">
      <c r="A22" s="158" t="s">
        <v>624</v>
      </c>
      <c r="B22" s="552">
        <v>38483</v>
      </c>
      <c r="C22" s="564">
        <v>8.08</v>
      </c>
      <c r="D22" s="564">
        <v>8.44</v>
      </c>
      <c r="E22" s="552">
        <v>88358</v>
      </c>
      <c r="F22" s="552">
        <v>73763</v>
      </c>
      <c r="G22" s="552">
        <v>1705848</v>
      </c>
      <c r="H22" s="552">
        <v>1483658</v>
      </c>
      <c r="I22" s="264" t="s">
        <v>623</v>
      </c>
      <c r="J22" s="115">
        <v>78</v>
      </c>
    </row>
    <row r="23" spans="1:10" s="699" customFormat="1" ht="26.25" thickBot="1">
      <c r="A23" s="157" t="s">
        <v>626</v>
      </c>
      <c r="B23" s="559">
        <v>70565</v>
      </c>
      <c r="C23" s="563">
        <v>1.57</v>
      </c>
      <c r="D23" s="563">
        <v>19.350000000000001</v>
      </c>
      <c r="E23" s="559">
        <v>208448</v>
      </c>
      <c r="F23" s="559">
        <v>164832</v>
      </c>
      <c r="G23" s="559">
        <v>239355</v>
      </c>
      <c r="H23" s="559">
        <v>308907</v>
      </c>
      <c r="I23" s="265" t="s">
        <v>625</v>
      </c>
      <c r="J23" s="117">
        <v>79</v>
      </c>
    </row>
    <row r="24" spans="1:10" s="699" customFormat="1" ht="15.75" thickBot="1">
      <c r="A24" s="158" t="s">
        <v>628</v>
      </c>
      <c r="B24" s="552">
        <v>30166</v>
      </c>
      <c r="C24" s="564">
        <v>7.6</v>
      </c>
      <c r="D24" s="564">
        <v>8.3699999999999992</v>
      </c>
      <c r="E24" s="552">
        <v>55777</v>
      </c>
      <c r="F24" s="552">
        <v>46865</v>
      </c>
      <c r="G24" s="552">
        <v>1327167</v>
      </c>
      <c r="H24" s="552">
        <v>704310</v>
      </c>
      <c r="I24" s="264" t="s">
        <v>627</v>
      </c>
      <c r="J24" s="115">
        <v>80</v>
      </c>
    </row>
    <row r="25" spans="1:10" s="699" customFormat="1" ht="15.75" thickBot="1">
      <c r="A25" s="157" t="s">
        <v>630</v>
      </c>
      <c r="B25" s="559">
        <v>32032</v>
      </c>
      <c r="C25" s="563">
        <v>16.09</v>
      </c>
      <c r="D25" s="563">
        <v>14.77</v>
      </c>
      <c r="E25" s="559">
        <v>74455</v>
      </c>
      <c r="F25" s="559">
        <v>51474</v>
      </c>
      <c r="G25" s="559">
        <v>2343064</v>
      </c>
      <c r="H25" s="559">
        <v>1325759</v>
      </c>
      <c r="I25" s="265" t="s">
        <v>629</v>
      </c>
      <c r="J25" s="117">
        <v>81</v>
      </c>
    </row>
    <row r="26" spans="1:10" s="699" customFormat="1" ht="25.5">
      <c r="A26" s="159" t="s">
        <v>632</v>
      </c>
      <c r="B26" s="560">
        <v>61280</v>
      </c>
      <c r="C26" s="565">
        <v>17.95</v>
      </c>
      <c r="D26" s="565">
        <v>11.85</v>
      </c>
      <c r="E26" s="560">
        <v>153094</v>
      </c>
      <c r="F26" s="560">
        <v>107476</v>
      </c>
      <c r="G26" s="560">
        <v>226428</v>
      </c>
      <c r="H26" s="560">
        <v>157912</v>
      </c>
      <c r="I26" s="557" t="s">
        <v>631</v>
      </c>
      <c r="J26" s="558">
        <v>82</v>
      </c>
    </row>
    <row r="27" spans="1:10" ht="30" customHeight="1">
      <c r="A27" s="547" t="s">
        <v>17</v>
      </c>
      <c r="B27" s="561">
        <v>69970</v>
      </c>
      <c r="C27" s="566">
        <v>7.38</v>
      </c>
      <c r="D27" s="566">
        <v>14.52</v>
      </c>
      <c r="E27" s="561">
        <v>280214</v>
      </c>
      <c r="F27" s="561">
        <v>218838</v>
      </c>
      <c r="G27" s="561">
        <f>SUM(G10:G26)</f>
        <v>17624539</v>
      </c>
      <c r="H27" s="561">
        <f>SUM(H10:H26)</f>
        <v>31220228</v>
      </c>
      <c r="I27" s="1024" t="s">
        <v>21</v>
      </c>
      <c r="J27" s="1025"/>
    </row>
    <row r="28" spans="1:10" s="704" customFormat="1" ht="15.75">
      <c r="A28" s="700" t="s">
        <v>51</v>
      </c>
      <c r="B28" s="701"/>
      <c r="C28" s="701"/>
      <c r="D28" s="701"/>
      <c r="E28" s="701"/>
      <c r="F28" s="701"/>
      <c r="G28" s="701"/>
      <c r="H28" s="701"/>
      <c r="I28" s="702"/>
      <c r="J28" s="703" t="s">
        <v>52</v>
      </c>
    </row>
    <row r="29" spans="1:10">
      <c r="I29" s="703"/>
    </row>
  </sheetData>
  <mergeCells count="20">
    <mergeCell ref="I27:J27"/>
    <mergeCell ref="I5:I9"/>
    <mergeCell ref="J5:J9"/>
    <mergeCell ref="G6:H6"/>
    <mergeCell ref="G7:H7"/>
    <mergeCell ref="A1:J1"/>
    <mergeCell ref="A2:J2"/>
    <mergeCell ref="A3:J3"/>
    <mergeCell ref="A5:A9"/>
    <mergeCell ref="B5:B6"/>
    <mergeCell ref="C5:C6"/>
    <mergeCell ref="D5:D6"/>
    <mergeCell ref="E5:E6"/>
    <mergeCell ref="F5:F6"/>
    <mergeCell ref="G5:H5"/>
    <mergeCell ref="B8:B9"/>
    <mergeCell ref="C8:C9"/>
    <mergeCell ref="D8:D9"/>
    <mergeCell ref="E8:E9"/>
    <mergeCell ref="F8:F9"/>
  </mergeCells>
  <printOptions horizontalCentered="1" verticalCentered="1"/>
  <pageMargins left="0.39370078740157483" right="0.39370078740157483" top="0.39370078740157483" bottom="0.39370078740157483" header="0.39370078740157483" footer="0.39370078740157483"/>
  <pageSetup paperSize="9" scale="87"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2.88671875" style="2" customWidth="1"/>
    <col min="2" max="2" width="4.109375" style="2" customWidth="1"/>
    <col min="3" max="12" width="8.5546875" style="2"/>
    <col min="13" max="13" width="28.44140625" style="2" customWidth="1"/>
    <col min="14" max="16384" width="8.5546875" style="2"/>
  </cols>
  <sheetData>
    <row r="1" spans="1:1" ht="192" customHeight="1" thickTop="1" thickBot="1">
      <c r="A1" s="180" t="s">
        <v>654</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B4DF7-868B-4224-8C65-F50A1AEA6D07}">
  <sheetPr>
    <tabColor theme="6"/>
  </sheetPr>
  <dimension ref="A1:I125"/>
  <sheetViews>
    <sheetView rightToLeft="1" view="pageBreakPreview" topLeftCell="A4" zoomScaleNormal="100" zoomScaleSheetLayoutView="100" workbookViewId="0">
      <selection activeCell="E5" sqref="E5:G5"/>
    </sheetView>
  </sheetViews>
  <sheetFormatPr defaultColWidth="8.5546875" defaultRowHeight="14.25"/>
  <cols>
    <col min="1" max="1" width="40" style="705" bestFit="1" customWidth="1"/>
    <col min="2" max="7" width="7.6640625" style="10" customWidth="1"/>
    <col min="8" max="8" width="32.77734375" style="10" customWidth="1"/>
    <col min="9" max="9" width="6.77734375" style="10" customWidth="1"/>
    <col min="10" max="12" width="8.5546875" style="10"/>
    <col min="13" max="13" width="28.44140625" style="10" customWidth="1"/>
    <col min="14" max="16384" width="8.5546875" style="10"/>
  </cols>
  <sheetData>
    <row r="1" spans="1:9" ht="50.25" customHeight="1">
      <c r="A1" s="1066" t="s">
        <v>411</v>
      </c>
      <c r="B1" s="1066"/>
      <c r="C1" s="1066"/>
      <c r="D1" s="1066"/>
      <c r="E1" s="1066"/>
      <c r="F1" s="1066"/>
      <c r="G1" s="1066"/>
      <c r="H1" s="1066"/>
      <c r="I1" s="1066"/>
    </row>
    <row r="2" spans="1:9" ht="46.5" customHeight="1">
      <c r="A2" s="1067" t="s">
        <v>467</v>
      </c>
      <c r="B2" s="1067"/>
      <c r="C2" s="1067"/>
      <c r="D2" s="1067"/>
      <c r="E2" s="1067"/>
      <c r="F2" s="1067"/>
      <c r="G2" s="1067"/>
      <c r="H2" s="1067"/>
      <c r="I2" s="1067"/>
    </row>
    <row r="3" spans="1:9" ht="12" customHeight="1">
      <c r="A3" s="1066">
        <v>2022</v>
      </c>
      <c r="B3" s="1066"/>
      <c r="C3" s="1066"/>
      <c r="D3" s="1066"/>
      <c r="E3" s="1066"/>
      <c r="F3" s="1066"/>
      <c r="G3" s="1066"/>
      <c r="H3" s="1066"/>
      <c r="I3" s="1066"/>
    </row>
    <row r="4" spans="1:9" s="671" customFormat="1" ht="16.5">
      <c r="A4" s="718" t="s">
        <v>684</v>
      </c>
      <c r="B4" s="68"/>
      <c r="C4" s="1023"/>
      <c r="D4" s="1023"/>
      <c r="E4" s="70"/>
      <c r="F4" s="70"/>
      <c r="G4" s="95"/>
      <c r="I4" s="187" t="s">
        <v>685</v>
      </c>
    </row>
    <row r="5" spans="1:9" s="4" customFormat="1" ht="24.6" customHeight="1">
      <c r="A5" s="1028" t="s">
        <v>20</v>
      </c>
      <c r="B5" s="1010" t="s">
        <v>25</v>
      </c>
      <c r="C5" s="1010"/>
      <c r="D5" s="1010"/>
      <c r="E5" s="1010" t="s">
        <v>26</v>
      </c>
      <c r="F5" s="1010"/>
      <c r="G5" s="1010"/>
      <c r="H5" s="1031" t="s">
        <v>11</v>
      </c>
      <c r="I5" s="1034" t="s">
        <v>259</v>
      </c>
    </row>
    <row r="6" spans="1:9" s="4" customFormat="1" ht="24.6" customHeight="1">
      <c r="A6" s="1029"/>
      <c r="B6" s="1014" t="s">
        <v>27</v>
      </c>
      <c r="C6" s="1014"/>
      <c r="D6" s="1014"/>
      <c r="E6" s="1014" t="s">
        <v>463</v>
      </c>
      <c r="F6" s="1014"/>
      <c r="G6" s="1014"/>
      <c r="H6" s="1032"/>
      <c r="I6" s="1035"/>
    </row>
    <row r="7" spans="1:9" s="4" customFormat="1" ht="21" customHeight="1">
      <c r="A7" s="1029"/>
      <c r="B7" s="145" t="s">
        <v>19</v>
      </c>
      <c r="C7" s="145" t="s">
        <v>18</v>
      </c>
      <c r="D7" s="145" t="s">
        <v>17</v>
      </c>
      <c r="E7" s="145" t="s">
        <v>19</v>
      </c>
      <c r="F7" s="145" t="s">
        <v>18</v>
      </c>
      <c r="G7" s="145" t="s">
        <v>17</v>
      </c>
      <c r="H7" s="1032"/>
      <c r="I7" s="1035"/>
    </row>
    <row r="8" spans="1:9" s="4" customFormat="1" ht="21" customHeight="1">
      <c r="A8" s="1030"/>
      <c r="B8" s="673" t="s">
        <v>462</v>
      </c>
      <c r="C8" s="673" t="s">
        <v>22</v>
      </c>
      <c r="D8" s="673" t="s">
        <v>21</v>
      </c>
      <c r="E8" s="673" t="s">
        <v>462</v>
      </c>
      <c r="F8" s="673" t="s">
        <v>22</v>
      </c>
      <c r="G8" s="673" t="s">
        <v>21</v>
      </c>
      <c r="H8" s="1033"/>
      <c r="I8" s="1036"/>
    </row>
    <row r="9" spans="1:9" s="4" customFormat="1" ht="30" customHeight="1" thickBot="1">
      <c r="A9" s="267" t="s">
        <v>553</v>
      </c>
      <c r="B9" s="452">
        <v>110</v>
      </c>
      <c r="C9" s="452">
        <v>18338</v>
      </c>
      <c r="D9" s="453">
        <f t="shared" ref="D9:D16" si="0">SUM(B9:C9)</f>
        <v>18448</v>
      </c>
      <c r="E9" s="452">
        <v>4651</v>
      </c>
      <c r="F9" s="452">
        <v>619582</v>
      </c>
      <c r="G9" s="453">
        <f t="shared" ref="G9:G19" si="1">SUM(E9:F9)</f>
        <v>624233</v>
      </c>
      <c r="H9" s="270" t="s">
        <v>552</v>
      </c>
      <c r="I9" s="160">
        <v>45</v>
      </c>
    </row>
    <row r="10" spans="1:9" s="4" customFormat="1" ht="30" customHeight="1" thickBot="1">
      <c r="A10" s="268" t="s">
        <v>633</v>
      </c>
      <c r="B10" s="454">
        <v>119</v>
      </c>
      <c r="C10" s="454">
        <v>25593</v>
      </c>
      <c r="D10" s="455">
        <f t="shared" si="0"/>
        <v>25712</v>
      </c>
      <c r="E10" s="454">
        <v>43596</v>
      </c>
      <c r="F10" s="454">
        <v>2722920</v>
      </c>
      <c r="G10" s="455">
        <f t="shared" si="1"/>
        <v>2766516</v>
      </c>
      <c r="H10" s="271" t="s">
        <v>641</v>
      </c>
      <c r="I10" s="162">
        <v>85</v>
      </c>
    </row>
    <row r="11" spans="1:9" s="4" customFormat="1" ht="30" customHeight="1" thickBot="1">
      <c r="A11" s="267" t="s">
        <v>634</v>
      </c>
      <c r="B11" s="452">
        <v>105</v>
      </c>
      <c r="C11" s="452">
        <v>12634</v>
      </c>
      <c r="D11" s="453">
        <f t="shared" si="0"/>
        <v>12739</v>
      </c>
      <c r="E11" s="452">
        <v>43766</v>
      </c>
      <c r="F11" s="452">
        <v>1435949</v>
      </c>
      <c r="G11" s="453">
        <f t="shared" si="1"/>
        <v>1479715</v>
      </c>
      <c r="H11" s="270" t="s">
        <v>642</v>
      </c>
      <c r="I11" s="160">
        <v>86</v>
      </c>
    </row>
    <row r="12" spans="1:9" s="4" customFormat="1" ht="30" customHeight="1" thickBot="1">
      <c r="A12" s="268" t="s">
        <v>635</v>
      </c>
      <c r="B12" s="454">
        <v>12</v>
      </c>
      <c r="C12" s="454">
        <v>1234</v>
      </c>
      <c r="D12" s="455">
        <f t="shared" si="0"/>
        <v>1246</v>
      </c>
      <c r="E12" s="454">
        <v>5554</v>
      </c>
      <c r="F12" s="454">
        <v>58508</v>
      </c>
      <c r="G12" s="455">
        <f t="shared" si="1"/>
        <v>64062</v>
      </c>
      <c r="H12" s="271" t="s">
        <v>643</v>
      </c>
      <c r="I12" s="162">
        <v>87</v>
      </c>
    </row>
    <row r="13" spans="1:9" s="4" customFormat="1" ht="30" customHeight="1" thickBot="1">
      <c r="A13" s="267" t="s">
        <v>650</v>
      </c>
      <c r="B13" s="452">
        <v>12</v>
      </c>
      <c r="C13" s="452">
        <v>2064</v>
      </c>
      <c r="D13" s="453">
        <f t="shared" si="0"/>
        <v>2076</v>
      </c>
      <c r="E13" s="452">
        <v>2231</v>
      </c>
      <c r="F13" s="452">
        <v>110285</v>
      </c>
      <c r="G13" s="453">
        <f t="shared" si="1"/>
        <v>112516</v>
      </c>
      <c r="H13" s="270" t="s">
        <v>644</v>
      </c>
      <c r="I13" s="160">
        <v>88</v>
      </c>
    </row>
    <row r="14" spans="1:9" s="4" customFormat="1" ht="30" customHeight="1" thickBot="1">
      <c r="A14" s="268" t="s">
        <v>636</v>
      </c>
      <c r="B14" s="454">
        <v>0</v>
      </c>
      <c r="C14" s="454">
        <v>245</v>
      </c>
      <c r="D14" s="455">
        <f t="shared" si="0"/>
        <v>245</v>
      </c>
      <c r="E14" s="454">
        <v>0</v>
      </c>
      <c r="F14" s="454">
        <v>10018</v>
      </c>
      <c r="G14" s="455">
        <f t="shared" si="1"/>
        <v>10018</v>
      </c>
      <c r="H14" s="271" t="s">
        <v>645</v>
      </c>
      <c r="I14" s="162">
        <v>90</v>
      </c>
    </row>
    <row r="15" spans="1:9" s="4" customFormat="1" ht="30" customHeight="1" thickBot="1">
      <c r="A15" s="267" t="s">
        <v>637</v>
      </c>
      <c r="B15" s="452">
        <v>0</v>
      </c>
      <c r="C15" s="452">
        <v>563</v>
      </c>
      <c r="D15" s="453">
        <f t="shared" si="0"/>
        <v>563</v>
      </c>
      <c r="E15" s="452">
        <v>0</v>
      </c>
      <c r="F15" s="452">
        <v>16139</v>
      </c>
      <c r="G15" s="453">
        <f t="shared" si="1"/>
        <v>16139</v>
      </c>
      <c r="H15" s="270" t="s">
        <v>646</v>
      </c>
      <c r="I15" s="160">
        <v>91</v>
      </c>
    </row>
    <row r="16" spans="1:9" s="4" customFormat="1" ht="30" customHeight="1" thickBot="1">
      <c r="A16" s="268" t="s">
        <v>638</v>
      </c>
      <c r="B16" s="454">
        <v>10</v>
      </c>
      <c r="C16" s="454">
        <v>3828</v>
      </c>
      <c r="D16" s="455">
        <f t="shared" si="0"/>
        <v>3838</v>
      </c>
      <c r="E16" s="454">
        <v>443</v>
      </c>
      <c r="F16" s="454">
        <v>124510</v>
      </c>
      <c r="G16" s="455">
        <f t="shared" si="1"/>
        <v>124953</v>
      </c>
      <c r="H16" s="271" t="s">
        <v>647</v>
      </c>
      <c r="I16" s="162">
        <v>93</v>
      </c>
    </row>
    <row r="17" spans="1:9" s="4" customFormat="1" ht="30" customHeight="1" thickBot="1">
      <c r="A17" s="267" t="s">
        <v>639</v>
      </c>
      <c r="B17" s="452">
        <v>9</v>
      </c>
      <c r="C17" s="452">
        <v>1942</v>
      </c>
      <c r="D17" s="453">
        <v>1931</v>
      </c>
      <c r="E17" s="452">
        <v>0</v>
      </c>
      <c r="F17" s="452">
        <v>69934</v>
      </c>
      <c r="G17" s="453">
        <f t="shared" si="1"/>
        <v>69934</v>
      </c>
      <c r="H17" s="270" t="s">
        <v>648</v>
      </c>
      <c r="I17" s="160">
        <v>95</v>
      </c>
    </row>
    <row r="18" spans="1:9" s="4" customFormat="1" ht="30" customHeight="1">
      <c r="A18" s="274" t="s">
        <v>640</v>
      </c>
      <c r="B18" s="570">
        <v>218</v>
      </c>
      <c r="C18" s="570">
        <v>13132</v>
      </c>
      <c r="D18" s="571">
        <f>SUM(B18:C18)</f>
        <v>13350</v>
      </c>
      <c r="E18" s="570">
        <v>5785</v>
      </c>
      <c r="F18" s="570">
        <v>460206</v>
      </c>
      <c r="G18" s="571">
        <f t="shared" si="1"/>
        <v>465991</v>
      </c>
      <c r="H18" s="272" t="s">
        <v>649</v>
      </c>
      <c r="I18" s="275">
        <v>96</v>
      </c>
    </row>
    <row r="19" spans="1:9" ht="33" customHeight="1">
      <c r="A19" s="273" t="s">
        <v>17</v>
      </c>
      <c r="B19" s="581">
        <f>SUM(B9:B18)</f>
        <v>595</v>
      </c>
      <c r="C19" s="581">
        <f>SUM(C9:C18)</f>
        <v>79573</v>
      </c>
      <c r="D19" s="581">
        <f>SUM(B19:C19)</f>
        <v>80168</v>
      </c>
      <c r="E19" s="581">
        <f>SUM(E9:E18)</f>
        <v>106026</v>
      </c>
      <c r="F19" s="581">
        <f>SUM(F9:F18)</f>
        <v>5628051</v>
      </c>
      <c r="G19" s="581">
        <f t="shared" si="1"/>
        <v>5734077</v>
      </c>
      <c r="H19" s="1064" t="s">
        <v>21</v>
      </c>
      <c r="I19" s="1065"/>
    </row>
    <row r="21" spans="1:9">
      <c r="A21" s="10"/>
      <c r="B21" s="705"/>
    </row>
    <row r="22" spans="1:9">
      <c r="A22" s="10"/>
      <c r="B22" s="705"/>
    </row>
    <row r="23" spans="1:9">
      <c r="A23" s="10"/>
      <c r="B23" s="705"/>
    </row>
    <row r="24" spans="1:9">
      <c r="A24" s="10"/>
      <c r="B24" s="705"/>
    </row>
    <row r="25" spans="1:9">
      <c r="A25" s="10"/>
      <c r="B25" s="705"/>
    </row>
    <row r="26" spans="1:9">
      <c r="A26" s="10"/>
      <c r="B26" s="705"/>
    </row>
    <row r="27" spans="1:9">
      <c r="A27" s="10"/>
      <c r="B27" s="705"/>
    </row>
    <row r="28" spans="1:9">
      <c r="A28" s="10"/>
      <c r="B28" s="705"/>
    </row>
    <row r="29" spans="1:9">
      <c r="A29" s="10"/>
      <c r="B29" s="705"/>
    </row>
    <row r="30" spans="1:9">
      <c r="A30" s="10"/>
      <c r="B30" s="705"/>
    </row>
    <row r="31" spans="1:9">
      <c r="A31" s="10"/>
      <c r="B31" s="705"/>
    </row>
    <row r="32" spans="1:9">
      <c r="A32" s="10"/>
      <c r="B32" s="705"/>
    </row>
    <row r="33" spans="1:2">
      <c r="A33" s="10"/>
      <c r="B33" s="705"/>
    </row>
    <row r="34" spans="1:2">
      <c r="A34" s="10"/>
      <c r="B34" s="705"/>
    </row>
    <row r="35" spans="1:2">
      <c r="A35" s="10"/>
      <c r="B35" s="705"/>
    </row>
    <row r="36" spans="1:2">
      <c r="A36" s="10"/>
      <c r="B36" s="705"/>
    </row>
    <row r="37" spans="1:2">
      <c r="A37" s="10"/>
      <c r="B37" s="705"/>
    </row>
    <row r="38" spans="1:2">
      <c r="A38" s="10"/>
      <c r="B38" s="705"/>
    </row>
    <row r="39" spans="1:2">
      <c r="A39" s="10"/>
      <c r="B39" s="705"/>
    </row>
    <row r="40" spans="1:2">
      <c r="A40" s="10"/>
      <c r="B40" s="705"/>
    </row>
    <row r="41" spans="1:2">
      <c r="A41" s="10"/>
      <c r="B41" s="705"/>
    </row>
    <row r="42" spans="1:2">
      <c r="A42" s="10"/>
      <c r="B42" s="705"/>
    </row>
    <row r="43" spans="1:2">
      <c r="A43" s="10"/>
      <c r="B43" s="705"/>
    </row>
    <row r="44" spans="1:2">
      <c r="A44" s="10"/>
      <c r="B44" s="705"/>
    </row>
    <row r="45" spans="1:2">
      <c r="A45" s="10"/>
      <c r="B45" s="705"/>
    </row>
    <row r="46" spans="1:2">
      <c r="A46" s="10"/>
      <c r="B46" s="705"/>
    </row>
    <row r="47" spans="1:2">
      <c r="A47" s="10"/>
      <c r="B47" s="705"/>
    </row>
    <row r="48" spans="1:2">
      <c r="A48" s="10"/>
      <c r="B48" s="705"/>
    </row>
    <row r="49" spans="1:2">
      <c r="A49" s="10"/>
      <c r="B49" s="705"/>
    </row>
    <row r="50" spans="1:2">
      <c r="A50" s="10"/>
      <c r="B50" s="705"/>
    </row>
    <row r="51" spans="1:2">
      <c r="A51" s="10"/>
      <c r="B51" s="705"/>
    </row>
    <row r="52" spans="1:2">
      <c r="A52" s="10"/>
      <c r="B52" s="705"/>
    </row>
    <row r="53" spans="1:2">
      <c r="A53" s="10"/>
      <c r="B53" s="705"/>
    </row>
    <row r="54" spans="1:2">
      <c r="A54" s="10"/>
      <c r="B54" s="705"/>
    </row>
    <row r="55" spans="1:2">
      <c r="A55" s="10"/>
      <c r="B55" s="705"/>
    </row>
    <row r="56" spans="1:2">
      <c r="A56" s="10"/>
      <c r="B56" s="705"/>
    </row>
    <row r="57" spans="1:2">
      <c r="A57" s="10"/>
      <c r="B57" s="705"/>
    </row>
    <row r="58" spans="1:2">
      <c r="A58" s="10"/>
      <c r="B58" s="705"/>
    </row>
    <row r="59" spans="1:2">
      <c r="A59" s="10"/>
      <c r="B59" s="705"/>
    </row>
    <row r="60" spans="1:2">
      <c r="A60" s="10"/>
      <c r="B60" s="705"/>
    </row>
    <row r="61" spans="1:2">
      <c r="A61" s="10"/>
      <c r="B61" s="705"/>
    </row>
    <row r="62" spans="1:2">
      <c r="A62" s="10"/>
      <c r="B62" s="705"/>
    </row>
    <row r="63" spans="1:2">
      <c r="A63" s="10"/>
      <c r="B63" s="705"/>
    </row>
    <row r="64" spans="1:2">
      <c r="A64" s="10"/>
      <c r="B64" s="705"/>
    </row>
    <row r="65" spans="1:2">
      <c r="A65" s="10"/>
      <c r="B65" s="705"/>
    </row>
    <row r="66" spans="1:2">
      <c r="A66" s="10"/>
      <c r="B66" s="705"/>
    </row>
    <row r="67" spans="1:2">
      <c r="A67" s="10"/>
      <c r="B67" s="705"/>
    </row>
    <row r="68" spans="1:2">
      <c r="A68" s="10"/>
      <c r="B68" s="705"/>
    </row>
    <row r="69" spans="1:2">
      <c r="A69" s="10"/>
      <c r="B69" s="705"/>
    </row>
    <row r="70" spans="1:2">
      <c r="A70" s="10"/>
      <c r="B70" s="705"/>
    </row>
    <row r="71" spans="1:2">
      <c r="A71" s="10"/>
      <c r="B71" s="705"/>
    </row>
    <row r="72" spans="1:2">
      <c r="A72" s="10"/>
      <c r="B72" s="705"/>
    </row>
    <row r="73" spans="1:2">
      <c r="A73" s="10"/>
      <c r="B73" s="705"/>
    </row>
    <row r="74" spans="1:2">
      <c r="A74" s="10"/>
      <c r="B74" s="705"/>
    </row>
    <row r="75" spans="1:2">
      <c r="A75" s="10"/>
      <c r="B75" s="705"/>
    </row>
    <row r="76" spans="1:2">
      <c r="A76" s="10"/>
      <c r="B76" s="705"/>
    </row>
    <row r="77" spans="1:2">
      <c r="A77" s="10"/>
      <c r="B77" s="705"/>
    </row>
    <row r="78" spans="1:2">
      <c r="A78" s="10"/>
      <c r="B78" s="705"/>
    </row>
    <row r="79" spans="1:2">
      <c r="A79" s="10"/>
      <c r="B79" s="705"/>
    </row>
    <row r="80" spans="1:2">
      <c r="A80" s="10"/>
      <c r="B80" s="705"/>
    </row>
    <row r="81" spans="1:2">
      <c r="A81" s="10"/>
      <c r="B81" s="705"/>
    </row>
    <row r="82" spans="1:2">
      <c r="A82" s="10"/>
      <c r="B82" s="705"/>
    </row>
    <row r="83" spans="1:2">
      <c r="A83" s="10"/>
      <c r="B83" s="705"/>
    </row>
    <row r="84" spans="1:2">
      <c r="A84" s="10"/>
      <c r="B84" s="705"/>
    </row>
    <row r="85" spans="1:2">
      <c r="A85" s="10"/>
      <c r="B85" s="705"/>
    </row>
    <row r="86" spans="1:2">
      <c r="A86" s="10"/>
      <c r="B86" s="705"/>
    </row>
    <row r="87" spans="1:2">
      <c r="A87" s="10"/>
      <c r="B87" s="705"/>
    </row>
    <row r="88" spans="1:2">
      <c r="A88" s="10"/>
      <c r="B88" s="705"/>
    </row>
    <row r="89" spans="1:2">
      <c r="A89" s="10"/>
      <c r="B89" s="705"/>
    </row>
    <row r="90" spans="1:2">
      <c r="A90" s="10"/>
      <c r="B90" s="705"/>
    </row>
    <row r="91" spans="1:2">
      <c r="A91" s="10"/>
      <c r="B91" s="705"/>
    </row>
    <row r="92" spans="1:2">
      <c r="A92" s="10"/>
      <c r="B92" s="705"/>
    </row>
    <row r="93" spans="1:2">
      <c r="A93" s="10"/>
      <c r="B93" s="705"/>
    </row>
    <row r="94" spans="1:2">
      <c r="A94" s="10"/>
      <c r="B94" s="705"/>
    </row>
    <row r="95" spans="1:2">
      <c r="A95" s="10"/>
      <c r="B95" s="705"/>
    </row>
    <row r="96" spans="1:2">
      <c r="A96" s="10"/>
      <c r="B96" s="705"/>
    </row>
    <row r="97" spans="1:2">
      <c r="A97" s="10"/>
      <c r="B97" s="705"/>
    </row>
    <row r="98" spans="1:2">
      <c r="A98" s="10"/>
      <c r="B98" s="705"/>
    </row>
    <row r="99" spans="1:2">
      <c r="A99" s="10"/>
      <c r="B99" s="705"/>
    </row>
    <row r="100" spans="1:2">
      <c r="A100" s="10"/>
      <c r="B100" s="705"/>
    </row>
    <row r="101" spans="1:2">
      <c r="A101" s="10"/>
      <c r="B101" s="705"/>
    </row>
    <row r="102" spans="1:2">
      <c r="A102" s="10"/>
      <c r="B102" s="705"/>
    </row>
    <row r="103" spans="1:2">
      <c r="A103" s="10"/>
      <c r="B103" s="705"/>
    </row>
    <row r="104" spans="1:2">
      <c r="A104" s="10"/>
      <c r="B104" s="705"/>
    </row>
    <row r="105" spans="1:2">
      <c r="A105" s="10"/>
      <c r="B105" s="705"/>
    </row>
    <row r="106" spans="1:2">
      <c r="A106" s="10"/>
      <c r="B106" s="705"/>
    </row>
    <row r="107" spans="1:2">
      <c r="A107" s="10"/>
      <c r="B107" s="705"/>
    </row>
    <row r="108" spans="1:2">
      <c r="A108" s="10"/>
      <c r="B108" s="705"/>
    </row>
    <row r="109" spans="1:2">
      <c r="A109" s="10"/>
      <c r="B109" s="705"/>
    </row>
    <row r="110" spans="1:2">
      <c r="A110" s="10"/>
      <c r="B110" s="705"/>
    </row>
    <row r="111" spans="1:2">
      <c r="A111" s="10"/>
      <c r="B111" s="705"/>
    </row>
    <row r="112" spans="1:2">
      <c r="A112" s="10"/>
      <c r="B112" s="705"/>
    </row>
    <row r="113" spans="1:2">
      <c r="A113" s="10"/>
      <c r="B113" s="705"/>
    </row>
    <row r="114" spans="1:2">
      <c r="A114" s="10"/>
      <c r="B114" s="705"/>
    </row>
    <row r="115" spans="1:2">
      <c r="A115" s="10"/>
      <c r="B115" s="705"/>
    </row>
    <row r="116" spans="1:2">
      <c r="A116" s="10"/>
      <c r="B116" s="705"/>
    </row>
    <row r="117" spans="1:2">
      <c r="A117" s="10"/>
      <c r="B117" s="705"/>
    </row>
    <row r="118" spans="1:2">
      <c r="A118" s="10"/>
      <c r="B118" s="705"/>
    </row>
    <row r="119" spans="1:2">
      <c r="A119" s="10"/>
      <c r="B119" s="705"/>
    </row>
    <row r="120" spans="1:2">
      <c r="A120" s="10"/>
      <c r="B120" s="705"/>
    </row>
    <row r="121" spans="1:2">
      <c r="A121" s="10"/>
      <c r="B121" s="705"/>
    </row>
    <row r="122" spans="1:2">
      <c r="A122" s="10"/>
      <c r="B122" s="705"/>
    </row>
    <row r="123" spans="1:2">
      <c r="A123" s="10"/>
      <c r="B123" s="705"/>
    </row>
    <row r="124" spans="1:2">
      <c r="A124" s="10"/>
      <c r="B124" s="705"/>
    </row>
    <row r="125" spans="1:2">
      <c r="A125" s="10"/>
      <c r="B125" s="705"/>
    </row>
  </sheetData>
  <mergeCells count="12">
    <mergeCell ref="I5:I8"/>
    <mergeCell ref="B6:D6"/>
    <mergeCell ref="E6:G6"/>
    <mergeCell ref="H19:I19"/>
    <mergeCell ref="A1:I1"/>
    <mergeCell ref="A2:I2"/>
    <mergeCell ref="A3:I3"/>
    <mergeCell ref="C4:D4"/>
    <mergeCell ref="A5:A8"/>
    <mergeCell ref="B5:D5"/>
    <mergeCell ref="E5:G5"/>
    <mergeCell ref="H5:H8"/>
  </mergeCells>
  <printOptions horizontalCentered="1" verticalCentered="1"/>
  <pageMargins left="0.39370078740157483" right="0.39370078740157483" top="0.39370078740157483" bottom="0.39370078740157483" header="0.39370078740157483" footer="0.39370078740157483"/>
  <pageSetup paperSize="9" scale="92"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29851-D8F9-4D4E-9DCB-B7D05168BDB4}">
  <sheetPr>
    <tabColor theme="6"/>
  </sheetPr>
  <dimension ref="A1:M19"/>
  <sheetViews>
    <sheetView rightToLeft="1" view="pageBreakPreview" topLeftCell="A4" zoomScaleNormal="100" zoomScaleSheetLayoutView="100" workbookViewId="0">
      <selection activeCell="F9" sqref="F9"/>
    </sheetView>
  </sheetViews>
  <sheetFormatPr defaultColWidth="8.5546875" defaultRowHeight="14.25"/>
  <cols>
    <col min="1" max="1" width="25.6640625" style="10" customWidth="1"/>
    <col min="2" max="10" width="8.21875" style="10" customWidth="1"/>
    <col min="11" max="11" width="25.6640625" style="10" customWidth="1"/>
    <col min="12" max="12" width="5.6640625" style="10" customWidth="1"/>
    <col min="13" max="13" width="28.44140625" style="10" customWidth="1"/>
    <col min="14" max="16384" width="8.5546875" style="10"/>
  </cols>
  <sheetData>
    <row r="1" spans="1:13" ht="32.25" customHeight="1">
      <c r="A1" s="1068" t="s">
        <v>409</v>
      </c>
      <c r="B1" s="1068"/>
      <c r="C1" s="1068"/>
      <c r="D1" s="1068"/>
      <c r="E1" s="1068"/>
      <c r="F1" s="1068"/>
      <c r="G1" s="1068"/>
      <c r="H1" s="1068"/>
      <c r="I1" s="1068"/>
      <c r="J1" s="1068"/>
      <c r="K1" s="1068"/>
      <c r="L1" s="1068"/>
    </row>
    <row r="2" spans="1:13" ht="34.15" customHeight="1">
      <c r="A2" s="901" t="s">
        <v>410</v>
      </c>
      <c r="B2" s="901"/>
      <c r="C2" s="901"/>
      <c r="D2" s="901"/>
      <c r="E2" s="901"/>
      <c r="F2" s="901"/>
      <c r="G2" s="901"/>
      <c r="H2" s="901"/>
      <c r="I2" s="901"/>
      <c r="J2" s="901"/>
      <c r="K2" s="901"/>
      <c r="L2" s="901"/>
    </row>
    <row r="3" spans="1:13" ht="15.75">
      <c r="A3" s="901">
        <v>2022</v>
      </c>
      <c r="B3" s="901"/>
      <c r="C3" s="901"/>
      <c r="D3" s="901"/>
      <c r="E3" s="901"/>
      <c r="F3" s="901"/>
      <c r="G3" s="901"/>
      <c r="H3" s="901"/>
      <c r="I3" s="901"/>
      <c r="J3" s="901"/>
      <c r="K3" s="901"/>
      <c r="L3" s="901"/>
    </row>
    <row r="4" spans="1:13" ht="18.600000000000001" customHeight="1">
      <c r="A4" s="713" t="s">
        <v>686</v>
      </c>
      <c r="B4" s="141"/>
      <c r="C4" s="141"/>
      <c r="D4" s="141"/>
      <c r="E4" s="141"/>
      <c r="F4" s="141"/>
      <c r="G4" s="141"/>
      <c r="H4" s="141"/>
      <c r="I4" s="141"/>
      <c r="J4" s="141"/>
      <c r="K4" s="980" t="s">
        <v>687</v>
      </c>
      <c r="L4" s="980"/>
      <c r="M4" s="153"/>
    </row>
    <row r="5" spans="1:13" s="706" customFormat="1" ht="28.5" customHeight="1">
      <c r="A5" s="1069" t="s">
        <v>24</v>
      </c>
      <c r="B5" s="947" t="s">
        <v>31</v>
      </c>
      <c r="C5" s="947"/>
      <c r="D5" s="947"/>
      <c r="E5" s="947" t="s">
        <v>977</v>
      </c>
      <c r="F5" s="947"/>
      <c r="G5" s="947"/>
      <c r="H5" s="1072" t="s">
        <v>30</v>
      </c>
      <c r="I5" s="1074" t="s">
        <v>29</v>
      </c>
      <c r="J5" s="1072" t="s">
        <v>28</v>
      </c>
      <c r="K5" s="1077" t="s">
        <v>20</v>
      </c>
      <c r="L5" s="1080" t="s">
        <v>332</v>
      </c>
    </row>
    <row r="6" spans="1:13" s="706" customFormat="1" ht="18" customHeight="1">
      <c r="A6" s="1070"/>
      <c r="B6" s="935" t="s">
        <v>33</v>
      </c>
      <c r="C6" s="935"/>
      <c r="D6" s="935"/>
      <c r="E6" s="935" t="s">
        <v>32</v>
      </c>
      <c r="F6" s="935"/>
      <c r="G6" s="935"/>
      <c r="H6" s="1073"/>
      <c r="I6" s="1075"/>
      <c r="J6" s="1073"/>
      <c r="K6" s="1078"/>
      <c r="L6" s="1081"/>
    </row>
    <row r="7" spans="1:13" s="706" customFormat="1" ht="14.25" customHeight="1">
      <c r="A7" s="1070"/>
      <c r="B7" s="137" t="s">
        <v>40</v>
      </c>
      <c r="C7" s="137" t="s">
        <v>39</v>
      </c>
      <c r="D7" s="137" t="s">
        <v>17</v>
      </c>
      <c r="E7" s="137" t="s">
        <v>38</v>
      </c>
      <c r="F7" s="137" t="s">
        <v>37</v>
      </c>
      <c r="G7" s="137" t="s">
        <v>17</v>
      </c>
      <c r="H7" s="1083" t="s">
        <v>36</v>
      </c>
      <c r="I7" s="1083" t="s">
        <v>35</v>
      </c>
      <c r="J7" s="1083" t="s">
        <v>34</v>
      </c>
      <c r="K7" s="1078"/>
      <c r="L7" s="1081"/>
    </row>
    <row r="8" spans="1:13" s="706" customFormat="1" ht="22.5">
      <c r="A8" s="1071"/>
      <c r="B8" s="670" t="s">
        <v>44</v>
      </c>
      <c r="C8" s="670" t="s">
        <v>43</v>
      </c>
      <c r="D8" s="670" t="s">
        <v>21</v>
      </c>
      <c r="E8" s="670" t="s">
        <v>42</v>
      </c>
      <c r="F8" s="670" t="s">
        <v>41</v>
      </c>
      <c r="G8" s="670" t="s">
        <v>21</v>
      </c>
      <c r="H8" s="1084"/>
      <c r="I8" s="1084"/>
      <c r="J8" s="1084"/>
      <c r="K8" s="1079"/>
      <c r="L8" s="1082"/>
    </row>
    <row r="9" spans="1:13" ht="30" customHeight="1" thickBot="1">
      <c r="A9" s="267" t="s">
        <v>553</v>
      </c>
      <c r="B9" s="567">
        <v>4798529</v>
      </c>
      <c r="C9" s="567">
        <v>87197</v>
      </c>
      <c r="D9" s="568">
        <f t="shared" ref="D9:D19" si="0">SUM(B9:C9)</f>
        <v>4885726</v>
      </c>
      <c r="E9" s="567">
        <v>690449</v>
      </c>
      <c r="F9" s="567">
        <v>543876</v>
      </c>
      <c r="G9" s="568">
        <f t="shared" ref="G9:G19" si="1">SUM(E9:F9)</f>
        <v>1234325</v>
      </c>
      <c r="H9" s="568">
        <f t="shared" ref="H9:H18" si="2">D9-G9</f>
        <v>3651401</v>
      </c>
      <c r="I9" s="567">
        <v>90805</v>
      </c>
      <c r="J9" s="568">
        <v>3560596</v>
      </c>
      <c r="K9" s="270" t="s">
        <v>552</v>
      </c>
      <c r="L9" s="160">
        <v>45</v>
      </c>
    </row>
    <row r="10" spans="1:13" ht="25.15" customHeight="1" thickBot="1">
      <c r="A10" s="268" t="s">
        <v>633</v>
      </c>
      <c r="B10" s="454">
        <v>5131882</v>
      </c>
      <c r="C10" s="454">
        <v>192236</v>
      </c>
      <c r="D10" s="455">
        <f t="shared" si="0"/>
        <v>5324118</v>
      </c>
      <c r="E10" s="454">
        <v>250356</v>
      </c>
      <c r="F10" s="454">
        <v>1023029</v>
      </c>
      <c r="G10" s="455">
        <f t="shared" si="1"/>
        <v>1273385</v>
      </c>
      <c r="H10" s="455">
        <f t="shared" si="2"/>
        <v>4050733</v>
      </c>
      <c r="I10" s="454">
        <v>336090</v>
      </c>
      <c r="J10" s="455">
        <v>3714643</v>
      </c>
      <c r="K10" s="271" t="s">
        <v>641</v>
      </c>
      <c r="L10" s="162">
        <v>85</v>
      </c>
    </row>
    <row r="11" spans="1:13" ht="25.15" customHeight="1" thickBot="1">
      <c r="A11" s="267" t="s">
        <v>634</v>
      </c>
      <c r="B11" s="452">
        <v>3560193</v>
      </c>
      <c r="C11" s="452">
        <v>149101</v>
      </c>
      <c r="D11" s="569">
        <f t="shared" si="0"/>
        <v>3709294</v>
      </c>
      <c r="E11" s="452">
        <v>618862</v>
      </c>
      <c r="F11" s="452">
        <v>416952</v>
      </c>
      <c r="G11" s="569">
        <f t="shared" si="1"/>
        <v>1035814</v>
      </c>
      <c r="H11" s="569">
        <f t="shared" si="2"/>
        <v>2673480</v>
      </c>
      <c r="I11" s="452">
        <v>172010</v>
      </c>
      <c r="J11" s="569">
        <v>2501470</v>
      </c>
      <c r="K11" s="270" t="s">
        <v>642</v>
      </c>
      <c r="L11" s="160">
        <v>86</v>
      </c>
    </row>
    <row r="12" spans="1:13" ht="25.15" customHeight="1" thickBot="1">
      <c r="A12" s="268" t="s">
        <v>635</v>
      </c>
      <c r="B12" s="454">
        <v>130808</v>
      </c>
      <c r="C12" s="454">
        <v>0</v>
      </c>
      <c r="D12" s="455">
        <f t="shared" si="0"/>
        <v>130808</v>
      </c>
      <c r="E12" s="454">
        <v>2704</v>
      </c>
      <c r="F12" s="454">
        <v>7983</v>
      </c>
      <c r="G12" s="455">
        <f t="shared" si="1"/>
        <v>10687</v>
      </c>
      <c r="H12" s="455">
        <f t="shared" si="2"/>
        <v>120121</v>
      </c>
      <c r="I12" s="454">
        <v>3199</v>
      </c>
      <c r="J12" s="455">
        <v>116922</v>
      </c>
      <c r="K12" s="271" t="s">
        <v>643</v>
      </c>
      <c r="L12" s="162">
        <v>87</v>
      </c>
    </row>
    <row r="13" spans="1:13" ht="25.15" customHeight="1" thickBot="1">
      <c r="A13" s="267" t="s">
        <v>650</v>
      </c>
      <c r="B13" s="452">
        <v>208661</v>
      </c>
      <c r="C13" s="452">
        <v>901</v>
      </c>
      <c r="D13" s="569">
        <f t="shared" si="0"/>
        <v>209562</v>
      </c>
      <c r="E13" s="452">
        <v>10841</v>
      </c>
      <c r="F13" s="452">
        <v>45108</v>
      </c>
      <c r="G13" s="569">
        <f t="shared" si="1"/>
        <v>55949</v>
      </c>
      <c r="H13" s="569">
        <f t="shared" si="2"/>
        <v>153613</v>
      </c>
      <c r="I13" s="452">
        <v>2651</v>
      </c>
      <c r="J13" s="569">
        <v>150962</v>
      </c>
      <c r="K13" s="270" t="s">
        <v>644</v>
      </c>
      <c r="L13" s="160">
        <v>88</v>
      </c>
    </row>
    <row r="14" spans="1:13" ht="25.15" customHeight="1" thickBot="1">
      <c r="A14" s="268" t="s">
        <v>636</v>
      </c>
      <c r="B14" s="454">
        <v>46366</v>
      </c>
      <c r="C14" s="454">
        <v>39</v>
      </c>
      <c r="D14" s="455">
        <f t="shared" si="0"/>
        <v>46405</v>
      </c>
      <c r="E14" s="454">
        <v>6477</v>
      </c>
      <c r="F14" s="454">
        <v>19293</v>
      </c>
      <c r="G14" s="455">
        <f t="shared" si="1"/>
        <v>25770</v>
      </c>
      <c r="H14" s="455">
        <f t="shared" si="2"/>
        <v>20635</v>
      </c>
      <c r="I14" s="454">
        <v>2380</v>
      </c>
      <c r="J14" s="455">
        <v>18255</v>
      </c>
      <c r="K14" s="271" t="s">
        <v>645</v>
      </c>
      <c r="L14" s="162">
        <v>90</v>
      </c>
    </row>
    <row r="15" spans="1:13" ht="30" customHeight="1" thickBot="1">
      <c r="A15" s="267" t="s">
        <v>637</v>
      </c>
      <c r="B15" s="452">
        <v>55132</v>
      </c>
      <c r="C15" s="452">
        <v>160</v>
      </c>
      <c r="D15" s="569">
        <f t="shared" si="0"/>
        <v>55292</v>
      </c>
      <c r="E15" s="452">
        <v>7465</v>
      </c>
      <c r="F15" s="452">
        <v>1218</v>
      </c>
      <c r="G15" s="569">
        <f t="shared" si="1"/>
        <v>8683</v>
      </c>
      <c r="H15" s="569">
        <f t="shared" si="2"/>
        <v>46609</v>
      </c>
      <c r="I15" s="452">
        <v>908</v>
      </c>
      <c r="J15" s="569">
        <v>45701</v>
      </c>
      <c r="K15" s="270" t="s">
        <v>646</v>
      </c>
      <c r="L15" s="160">
        <v>91</v>
      </c>
    </row>
    <row r="16" spans="1:13" ht="25.15" customHeight="1" thickBot="1">
      <c r="A16" s="268" t="s">
        <v>638</v>
      </c>
      <c r="B16" s="454">
        <v>496640</v>
      </c>
      <c r="C16" s="454">
        <v>17617</v>
      </c>
      <c r="D16" s="455">
        <f t="shared" si="0"/>
        <v>514257</v>
      </c>
      <c r="E16" s="454">
        <v>62620</v>
      </c>
      <c r="F16" s="454">
        <v>149360</v>
      </c>
      <c r="G16" s="455">
        <f t="shared" si="1"/>
        <v>211980</v>
      </c>
      <c r="H16" s="455">
        <f t="shared" si="2"/>
        <v>302277</v>
      </c>
      <c r="I16" s="454">
        <v>91618</v>
      </c>
      <c r="J16" s="455">
        <v>210659</v>
      </c>
      <c r="K16" s="271" t="s">
        <v>647</v>
      </c>
      <c r="L16" s="162">
        <v>93</v>
      </c>
    </row>
    <row r="17" spans="1:12" ht="30" customHeight="1" thickBot="1">
      <c r="A17" s="267" t="s">
        <v>639</v>
      </c>
      <c r="B17" s="452">
        <v>248628</v>
      </c>
      <c r="C17" s="452">
        <v>10104</v>
      </c>
      <c r="D17" s="569">
        <f t="shared" si="0"/>
        <v>258732</v>
      </c>
      <c r="E17" s="452">
        <v>39093</v>
      </c>
      <c r="F17" s="452">
        <v>45997</v>
      </c>
      <c r="G17" s="569">
        <f t="shared" si="1"/>
        <v>85090</v>
      </c>
      <c r="H17" s="569">
        <f t="shared" si="2"/>
        <v>173642</v>
      </c>
      <c r="I17" s="452">
        <v>2638</v>
      </c>
      <c r="J17" s="569">
        <v>171004</v>
      </c>
      <c r="K17" s="270" t="s">
        <v>648</v>
      </c>
      <c r="L17" s="160">
        <v>95</v>
      </c>
    </row>
    <row r="18" spans="1:12" ht="25.15" customHeight="1">
      <c r="A18" s="269" t="s">
        <v>640</v>
      </c>
      <c r="B18" s="570">
        <v>1251922</v>
      </c>
      <c r="C18" s="570">
        <v>31371</v>
      </c>
      <c r="D18" s="571">
        <f t="shared" si="0"/>
        <v>1283293</v>
      </c>
      <c r="E18" s="570">
        <v>125392</v>
      </c>
      <c r="F18" s="570">
        <v>268555</v>
      </c>
      <c r="G18" s="571">
        <f t="shared" si="1"/>
        <v>393947</v>
      </c>
      <c r="H18" s="571">
        <f t="shared" si="2"/>
        <v>889346</v>
      </c>
      <c r="I18" s="570">
        <v>46280</v>
      </c>
      <c r="J18" s="571">
        <v>843066</v>
      </c>
      <c r="K18" s="272" t="s">
        <v>649</v>
      </c>
      <c r="L18" s="163">
        <v>96</v>
      </c>
    </row>
    <row r="19" spans="1:12" ht="40.15" customHeight="1">
      <c r="A19" s="161" t="s">
        <v>17</v>
      </c>
      <c r="B19" s="572">
        <v>15928761</v>
      </c>
      <c r="C19" s="572">
        <f>SUM(C9:C18)</f>
        <v>488726</v>
      </c>
      <c r="D19" s="572">
        <f t="shared" si="0"/>
        <v>16417487</v>
      </c>
      <c r="E19" s="572">
        <f>SUM(E9:E18)</f>
        <v>1814259</v>
      </c>
      <c r="F19" s="572">
        <f>SUM(F9:F18)</f>
        <v>2521371</v>
      </c>
      <c r="G19" s="572">
        <f t="shared" si="1"/>
        <v>4335630</v>
      </c>
      <c r="H19" s="572">
        <f>SUM(H9:H18)</f>
        <v>12081857</v>
      </c>
      <c r="I19" s="572">
        <f>SUM(I9:I18)</f>
        <v>748579</v>
      </c>
      <c r="J19" s="572">
        <f>SUM(J9:J18)</f>
        <v>11333278</v>
      </c>
      <c r="K19" s="1076" t="s">
        <v>21</v>
      </c>
      <c r="L19" s="921"/>
    </row>
  </sheetData>
  <mergeCells count="18">
    <mergeCell ref="K19:L19"/>
    <mergeCell ref="K5:K8"/>
    <mergeCell ref="L5:L8"/>
    <mergeCell ref="B6:D6"/>
    <mergeCell ref="E6:G6"/>
    <mergeCell ref="H7:H8"/>
    <mergeCell ref="I7:I8"/>
    <mergeCell ref="J7:J8"/>
    <mergeCell ref="A1:L1"/>
    <mergeCell ref="A2:L2"/>
    <mergeCell ref="A3:L3"/>
    <mergeCell ref="K4:L4"/>
    <mergeCell ref="A5:A8"/>
    <mergeCell ref="B5:D5"/>
    <mergeCell ref="E5:G5"/>
    <mergeCell ref="H5:H6"/>
    <mergeCell ref="I5:I6"/>
    <mergeCell ref="J5:J6"/>
  </mergeCells>
  <printOptions horizontalCentered="1" verticalCentered="1"/>
  <pageMargins left="0.39370078740157483" right="0.39370078740157483" top="0.39370078740157483" bottom="0.39370078740157483" header="0.39370078740157483" footer="0.39370078740157483"/>
  <pageSetup paperSize="9" scale="8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9488E-39A0-42DB-9F8D-A05269C9EE01}">
  <sheetPr>
    <tabColor theme="6"/>
  </sheetPr>
  <dimension ref="A1:O24"/>
  <sheetViews>
    <sheetView rightToLeft="1" view="pageBreakPreview" topLeftCell="D6" zoomScaleNormal="100" zoomScaleSheetLayoutView="100" workbookViewId="0">
      <selection activeCell="E5" sqref="E5:G6"/>
    </sheetView>
  </sheetViews>
  <sheetFormatPr defaultRowHeight="15"/>
  <cols>
    <col min="3" max="9" width="10.6640625" customWidth="1"/>
    <col min="13" max="13" width="28.44140625" customWidth="1"/>
    <col min="14" max="14" width="33.88671875" customWidth="1"/>
    <col min="15" max="15" width="9.77734375" bestFit="1" customWidth="1"/>
  </cols>
  <sheetData>
    <row r="1" spans="1:15" ht="58.9" customHeight="1">
      <c r="A1" s="869" t="s">
        <v>740</v>
      </c>
      <c r="B1" s="869"/>
      <c r="C1" s="869"/>
      <c r="D1" s="869"/>
      <c r="E1" s="869"/>
      <c r="F1" s="869"/>
      <c r="G1" s="869"/>
      <c r="H1" s="869"/>
      <c r="I1" s="869"/>
      <c r="J1" s="869"/>
      <c r="K1" s="869"/>
      <c r="L1" s="282"/>
    </row>
    <row r="2" spans="1:15" ht="36" customHeight="1">
      <c r="A2" s="787" t="s">
        <v>739</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6" spans="1:15" ht="36">
      <c r="N6" s="286" t="s">
        <v>741</v>
      </c>
      <c r="O6" s="284">
        <v>3651401</v>
      </c>
    </row>
    <row r="7" spans="1:15" ht="24">
      <c r="N7" s="286" t="s">
        <v>742</v>
      </c>
      <c r="O7" s="284">
        <v>4050733</v>
      </c>
    </row>
    <row r="8" spans="1:15" ht="24">
      <c r="N8" s="286" t="s">
        <v>743</v>
      </c>
      <c r="O8" s="284">
        <v>2673480</v>
      </c>
    </row>
    <row r="9" spans="1:15" ht="24">
      <c r="N9" s="286" t="s">
        <v>744</v>
      </c>
      <c r="O9" s="284">
        <v>120121</v>
      </c>
    </row>
    <row r="10" spans="1:15" ht="24">
      <c r="N10" s="286" t="s">
        <v>745</v>
      </c>
      <c r="O10" s="284">
        <v>153613</v>
      </c>
    </row>
    <row r="11" spans="1:15" ht="24">
      <c r="N11" s="286" t="s">
        <v>746</v>
      </c>
      <c r="O11" s="284">
        <v>20635</v>
      </c>
    </row>
    <row r="12" spans="1:15" ht="36">
      <c r="N12" s="286" t="s">
        <v>747</v>
      </c>
      <c r="O12" s="284">
        <v>46609</v>
      </c>
    </row>
    <row r="13" spans="1:15" ht="36">
      <c r="N13" s="286" t="s">
        <v>748</v>
      </c>
      <c r="O13" s="284">
        <v>302277</v>
      </c>
    </row>
    <row r="14" spans="1:15" ht="36">
      <c r="N14" s="286" t="s">
        <v>749</v>
      </c>
      <c r="O14" s="284">
        <v>173642</v>
      </c>
    </row>
    <row r="15" spans="1:15" ht="24">
      <c r="N15" s="286" t="s">
        <v>750</v>
      </c>
      <c r="O15" s="284">
        <v>889346</v>
      </c>
    </row>
    <row r="16" spans="1:15">
      <c r="N16" s="280"/>
    </row>
    <row r="17" spans="1:12" ht="22.9" customHeight="1">
      <c r="A17" s="819" t="s">
        <v>717</v>
      </c>
      <c r="B17" s="819"/>
      <c r="C17" s="819"/>
      <c r="D17" s="819"/>
      <c r="E17" s="819"/>
      <c r="F17" s="819"/>
      <c r="G17" s="819"/>
      <c r="H17" s="819"/>
      <c r="I17" s="819"/>
      <c r="J17" s="819"/>
      <c r="K17" s="819"/>
      <c r="L17" s="281"/>
    </row>
    <row r="24" spans="1:12" ht="15.75">
      <c r="E24" s="329"/>
    </row>
  </sheetData>
  <mergeCells count="5">
    <mergeCell ref="A1:K1"/>
    <mergeCell ref="A2:K2"/>
    <mergeCell ref="A3:K3"/>
    <mergeCell ref="A4:K4"/>
    <mergeCell ref="A17:K1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D248C-88F2-45CC-A135-6CC22A954D34}">
  <sheetPr>
    <tabColor theme="6"/>
  </sheetPr>
  <dimension ref="A1:J20"/>
  <sheetViews>
    <sheetView rightToLeft="1" view="pageBreakPreview" topLeftCell="A10" zoomScaleNormal="87" zoomScaleSheetLayoutView="100" workbookViewId="0">
      <selection activeCell="E5" sqref="E5:E6"/>
    </sheetView>
  </sheetViews>
  <sheetFormatPr defaultColWidth="8.5546875" defaultRowHeight="14.25"/>
  <cols>
    <col min="1" max="1" width="30.6640625" style="10" customWidth="1"/>
    <col min="2" max="8" width="7.6640625" style="10" customWidth="1"/>
    <col min="9" max="9" width="30.6640625" style="10" customWidth="1"/>
    <col min="10" max="10" width="5.6640625" style="10" customWidth="1"/>
    <col min="11" max="12" width="8.5546875" style="10"/>
    <col min="13" max="13" width="28.44140625" style="10" customWidth="1"/>
    <col min="14" max="16384" width="8.5546875" style="10"/>
  </cols>
  <sheetData>
    <row r="1" spans="1:10" ht="37.9" customHeight="1">
      <c r="A1" s="1068" t="s">
        <v>412</v>
      </c>
      <c r="B1" s="1068"/>
      <c r="C1" s="1068"/>
      <c r="D1" s="1068"/>
      <c r="E1" s="1068"/>
      <c r="F1" s="1068"/>
      <c r="G1" s="1068"/>
      <c r="H1" s="1068"/>
      <c r="I1" s="1068"/>
      <c r="J1" s="1068"/>
    </row>
    <row r="2" spans="1:10" ht="33" customHeight="1">
      <c r="A2" s="901" t="s">
        <v>413</v>
      </c>
      <c r="B2" s="901"/>
      <c r="C2" s="901"/>
      <c r="D2" s="901"/>
      <c r="E2" s="901"/>
      <c r="F2" s="901"/>
      <c r="G2" s="901"/>
      <c r="H2" s="901"/>
      <c r="I2" s="901"/>
      <c r="J2" s="901"/>
    </row>
    <row r="3" spans="1:10" ht="18" customHeight="1">
      <c r="A3" s="1068">
        <v>2022</v>
      </c>
      <c r="B3" s="1068"/>
      <c r="C3" s="1068"/>
      <c r="D3" s="1068"/>
      <c r="E3" s="1068"/>
      <c r="F3" s="1068"/>
      <c r="G3" s="1068"/>
      <c r="H3" s="1068"/>
      <c r="I3" s="1068"/>
      <c r="J3" s="1068"/>
    </row>
    <row r="4" spans="1:10" ht="35.25" customHeight="1">
      <c r="A4" s="141" t="s">
        <v>688</v>
      </c>
      <c r="B4" s="141"/>
      <c r="C4" s="141"/>
      <c r="D4" s="141"/>
      <c r="E4" s="141"/>
      <c r="F4" s="141"/>
      <c r="G4" s="141"/>
      <c r="H4" s="141"/>
      <c r="I4" s="980" t="s">
        <v>689</v>
      </c>
      <c r="J4" s="980"/>
    </row>
    <row r="5" spans="1:10" s="706" customFormat="1" ht="42.75" customHeight="1">
      <c r="A5" s="1069" t="s">
        <v>24</v>
      </c>
      <c r="B5" s="1085" t="s">
        <v>12</v>
      </c>
      <c r="C5" s="1085" t="s">
        <v>45</v>
      </c>
      <c r="D5" s="1085" t="s">
        <v>46</v>
      </c>
      <c r="E5" s="1087" t="s">
        <v>163</v>
      </c>
      <c r="F5" s="1087" t="s">
        <v>164</v>
      </c>
      <c r="G5" s="1085" t="s">
        <v>15</v>
      </c>
      <c r="H5" s="1085"/>
      <c r="I5" s="1077" t="s">
        <v>20</v>
      </c>
      <c r="J5" s="1080" t="s">
        <v>259</v>
      </c>
    </row>
    <row r="6" spans="1:10" s="706" customFormat="1" ht="39.6" customHeight="1">
      <c r="A6" s="1070"/>
      <c r="B6" s="1086"/>
      <c r="C6" s="1086"/>
      <c r="D6" s="1086"/>
      <c r="E6" s="1088"/>
      <c r="F6" s="1088"/>
      <c r="G6" s="1091" t="s">
        <v>160</v>
      </c>
      <c r="H6" s="1091"/>
      <c r="I6" s="1078"/>
      <c r="J6" s="1081"/>
    </row>
    <row r="7" spans="1:10" s="706" customFormat="1" ht="27" customHeight="1">
      <c r="A7" s="1070"/>
      <c r="B7" s="1092" t="s">
        <v>157</v>
      </c>
      <c r="C7" s="1092" t="s">
        <v>13</v>
      </c>
      <c r="D7" s="1092" t="s">
        <v>14</v>
      </c>
      <c r="E7" s="1092" t="s">
        <v>158</v>
      </c>
      <c r="F7" s="1092" t="s">
        <v>166</v>
      </c>
      <c r="G7" s="707" t="s">
        <v>26</v>
      </c>
      <c r="H7" s="707" t="s">
        <v>48</v>
      </c>
      <c r="I7" s="1078"/>
      <c r="J7" s="1081"/>
    </row>
    <row r="8" spans="1:10" s="706" customFormat="1" ht="38.25" customHeight="1">
      <c r="A8" s="1071"/>
      <c r="B8" s="1093"/>
      <c r="C8" s="1093"/>
      <c r="D8" s="1093"/>
      <c r="E8" s="1093"/>
      <c r="F8" s="1093"/>
      <c r="G8" s="708" t="s">
        <v>49</v>
      </c>
      <c r="H8" s="708" t="s">
        <v>50</v>
      </c>
      <c r="I8" s="1079"/>
      <c r="J8" s="1082"/>
    </row>
    <row r="9" spans="1:10" ht="30" customHeight="1" thickBot="1">
      <c r="A9" s="267" t="s">
        <v>553</v>
      </c>
      <c r="B9" s="577">
        <v>34182</v>
      </c>
      <c r="C9" s="573">
        <v>14.13</v>
      </c>
      <c r="D9" s="574">
        <v>11.13</v>
      </c>
      <c r="E9" s="577">
        <v>264838</v>
      </c>
      <c r="F9" s="577">
        <v>197929</v>
      </c>
      <c r="G9" s="577">
        <v>624234</v>
      </c>
      <c r="H9" s="577">
        <v>2936361</v>
      </c>
      <c r="I9" s="270" t="s">
        <v>552</v>
      </c>
      <c r="J9" s="160">
        <v>45</v>
      </c>
    </row>
    <row r="10" spans="1:10" ht="25.15" customHeight="1" thickBot="1">
      <c r="A10" s="268" t="s">
        <v>633</v>
      </c>
      <c r="B10" s="578">
        <v>108016</v>
      </c>
      <c r="C10" s="183">
        <v>4.7</v>
      </c>
      <c r="D10" s="184">
        <v>19.21</v>
      </c>
      <c r="E10" s="578">
        <v>207067</v>
      </c>
      <c r="F10" s="578">
        <v>157543</v>
      </c>
      <c r="G10" s="578">
        <v>2766516</v>
      </c>
      <c r="H10" s="578">
        <v>948127</v>
      </c>
      <c r="I10" s="271" t="s">
        <v>641</v>
      </c>
      <c r="J10" s="162">
        <v>85</v>
      </c>
    </row>
    <row r="11" spans="1:10" ht="25.15" customHeight="1" thickBot="1">
      <c r="A11" s="267" t="s">
        <v>634</v>
      </c>
      <c r="B11" s="579">
        <v>116853</v>
      </c>
      <c r="C11" s="575">
        <v>16.68</v>
      </c>
      <c r="D11" s="576">
        <v>11.24</v>
      </c>
      <c r="E11" s="579">
        <v>291176</v>
      </c>
      <c r="F11" s="579">
        <v>209866</v>
      </c>
      <c r="G11" s="579">
        <v>1479715</v>
      </c>
      <c r="H11" s="579">
        <v>1021756</v>
      </c>
      <c r="I11" s="270" t="s">
        <v>642</v>
      </c>
      <c r="J11" s="160">
        <v>86</v>
      </c>
    </row>
    <row r="12" spans="1:10" ht="25.15" customHeight="1" thickBot="1">
      <c r="A12" s="268" t="s">
        <v>635</v>
      </c>
      <c r="B12" s="578">
        <v>51414</v>
      </c>
      <c r="C12" s="183">
        <v>2.0699999999999998</v>
      </c>
      <c r="D12" s="184">
        <v>6.1</v>
      </c>
      <c r="E12" s="578">
        <v>104982</v>
      </c>
      <c r="F12" s="578">
        <v>96405</v>
      </c>
      <c r="G12" s="578">
        <v>64062</v>
      </c>
      <c r="H12" s="578">
        <v>52859</v>
      </c>
      <c r="I12" s="271" t="s">
        <v>643</v>
      </c>
      <c r="J12" s="162">
        <v>87</v>
      </c>
    </row>
    <row r="13" spans="1:10" ht="25.15" customHeight="1" thickBot="1">
      <c r="A13" s="267" t="s">
        <v>650</v>
      </c>
      <c r="B13" s="579">
        <v>55047</v>
      </c>
      <c r="C13" s="575">
        <v>5.17</v>
      </c>
      <c r="D13" s="576">
        <v>21.52</v>
      </c>
      <c r="E13" s="579">
        <v>100945</v>
      </c>
      <c r="F13" s="579">
        <v>73995</v>
      </c>
      <c r="G13" s="579">
        <v>112516</v>
      </c>
      <c r="H13" s="579">
        <v>38446</v>
      </c>
      <c r="I13" s="270" t="s">
        <v>644</v>
      </c>
      <c r="J13" s="160">
        <v>88</v>
      </c>
    </row>
    <row r="14" spans="1:10" ht="25.15" customHeight="1" thickBot="1">
      <c r="A14" s="268" t="s">
        <v>636</v>
      </c>
      <c r="B14" s="578">
        <v>40889</v>
      </c>
      <c r="C14" s="183">
        <v>13.96</v>
      </c>
      <c r="D14" s="184">
        <v>41.58</v>
      </c>
      <c r="E14" s="578">
        <v>189411</v>
      </c>
      <c r="F14" s="578">
        <v>84228</v>
      </c>
      <c r="G14" s="578">
        <v>10018</v>
      </c>
      <c r="H14" s="578">
        <v>8238</v>
      </c>
      <c r="I14" s="271" t="s">
        <v>645</v>
      </c>
      <c r="J14" s="162">
        <v>90</v>
      </c>
    </row>
    <row r="15" spans="1:10" ht="30" customHeight="1" thickBot="1">
      <c r="A15" s="267" t="s">
        <v>637</v>
      </c>
      <c r="B15" s="579">
        <v>28667</v>
      </c>
      <c r="C15" s="575">
        <v>13.5</v>
      </c>
      <c r="D15" s="576">
        <v>2.2000000000000002</v>
      </c>
      <c r="E15" s="579">
        <v>98209</v>
      </c>
      <c r="F15" s="579">
        <v>82786</v>
      </c>
      <c r="G15" s="579">
        <v>16139</v>
      </c>
      <c r="H15" s="579">
        <v>29561</v>
      </c>
      <c r="I15" s="270" t="s">
        <v>646</v>
      </c>
      <c r="J15" s="160">
        <v>91</v>
      </c>
    </row>
    <row r="16" spans="1:10" ht="25.15" customHeight="1" thickBot="1">
      <c r="A16" s="268" t="s">
        <v>638</v>
      </c>
      <c r="B16" s="578">
        <v>32633</v>
      </c>
      <c r="C16" s="183">
        <v>12.18</v>
      </c>
      <c r="D16" s="184">
        <v>29.04</v>
      </c>
      <c r="E16" s="578">
        <v>133991</v>
      </c>
      <c r="F16" s="578">
        <v>78759</v>
      </c>
      <c r="G16" s="578">
        <v>124952</v>
      </c>
      <c r="H16" s="578">
        <v>85707</v>
      </c>
      <c r="I16" s="271" t="s">
        <v>647</v>
      </c>
      <c r="J16" s="162">
        <v>93</v>
      </c>
    </row>
    <row r="17" spans="1:10" ht="25.15" customHeight="1" thickBot="1">
      <c r="A17" s="267" t="s">
        <v>639</v>
      </c>
      <c r="B17" s="579">
        <v>38852</v>
      </c>
      <c r="C17" s="575">
        <v>15.11</v>
      </c>
      <c r="D17" s="576">
        <v>17.78</v>
      </c>
      <c r="E17" s="579">
        <v>132615</v>
      </c>
      <c r="F17" s="579">
        <v>89001</v>
      </c>
      <c r="G17" s="579">
        <v>69934</v>
      </c>
      <c r="H17" s="579">
        <v>101069</v>
      </c>
      <c r="I17" s="270" t="s">
        <v>648</v>
      </c>
      <c r="J17" s="160">
        <v>95</v>
      </c>
    </row>
    <row r="18" spans="1:10" ht="25.15" customHeight="1">
      <c r="A18" s="269" t="s">
        <v>640</v>
      </c>
      <c r="B18" s="580">
        <v>35675</v>
      </c>
      <c r="C18" s="185">
        <v>9.77</v>
      </c>
      <c r="D18" s="186">
        <v>20.93</v>
      </c>
      <c r="E18" s="580">
        <v>96127</v>
      </c>
      <c r="F18" s="580">
        <v>66618</v>
      </c>
      <c r="G18" s="580">
        <v>45991</v>
      </c>
      <c r="H18" s="580">
        <v>377075</v>
      </c>
      <c r="I18" s="272" t="s">
        <v>649</v>
      </c>
      <c r="J18" s="275">
        <v>96</v>
      </c>
    </row>
    <row r="19" spans="1:10" ht="40.5" customHeight="1">
      <c r="A19" s="161" t="s">
        <v>17</v>
      </c>
      <c r="B19" s="590">
        <v>72285</v>
      </c>
      <c r="C19" s="591">
        <v>11.05</v>
      </c>
      <c r="D19" s="592">
        <v>15.36</v>
      </c>
      <c r="E19" s="590">
        <v>204789</v>
      </c>
      <c r="F19" s="590">
        <v>150707</v>
      </c>
      <c r="G19" s="590">
        <v>5734077</v>
      </c>
      <c r="H19" s="590">
        <v>5599201</v>
      </c>
      <c r="I19" s="920" t="s">
        <v>21</v>
      </c>
      <c r="J19" s="921"/>
    </row>
    <row r="20" spans="1:10" s="72" customFormat="1" ht="20.25" customHeight="1">
      <c r="A20" s="1089" t="s">
        <v>51</v>
      </c>
      <c r="B20" s="1089"/>
      <c r="C20" s="1089"/>
      <c r="D20" s="709"/>
      <c r="E20" s="709"/>
      <c r="F20" s="710"/>
      <c r="G20" s="1090" t="s">
        <v>52</v>
      </c>
      <c r="H20" s="1090"/>
      <c r="I20" s="1090"/>
      <c r="J20" s="1090"/>
    </row>
  </sheetData>
  <mergeCells count="22">
    <mergeCell ref="I19:J19"/>
    <mergeCell ref="A20:C20"/>
    <mergeCell ref="G20:J20"/>
    <mergeCell ref="I5:I8"/>
    <mergeCell ref="J5:J8"/>
    <mergeCell ref="G6:H6"/>
    <mergeCell ref="B7:B8"/>
    <mergeCell ref="C7:C8"/>
    <mergeCell ref="D7:D8"/>
    <mergeCell ref="E7:E8"/>
    <mergeCell ref="G5:H5"/>
    <mergeCell ref="F7:F8"/>
    <mergeCell ref="A1:J1"/>
    <mergeCell ref="A2:J2"/>
    <mergeCell ref="A3:J3"/>
    <mergeCell ref="I4:J4"/>
    <mergeCell ref="B5:B6"/>
    <mergeCell ref="C5:C6"/>
    <mergeCell ref="D5:D6"/>
    <mergeCell ref="E5:E6"/>
    <mergeCell ref="F5:F6"/>
    <mergeCell ref="A5:A8"/>
  </mergeCells>
  <printOptions horizontalCentered="1" verticalCentered="1"/>
  <pageMargins left="0.39370078740157483" right="0.39370078740157483" top="0.39370078740157483" bottom="0.39370078740157483" header="0.39370078740157483" footer="0.39370078740157483"/>
  <pageSetup paperSize="9" scale="9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Date xmlns="461ad1d5-0664-4038-af92-0ff2880e8164">2024-08-27T21:00:00+00:00</PublishDate>
    <RelatedFile xmlns="461ad1d5-0664-4038-af92-0ff2880e8164">
      <Url xsi:nil="true"/>
      <Description xsi:nil="true"/>
    </RelatedFile>
    <Month xmlns="461ad1d5-0664-4038-af92-0ff2880e8164" xsi:nil="true"/>
    <Year xmlns="461ad1d5-0664-4038-af92-0ff2880e8164">2024</Year>
    <PublicationType xmlns="461ad1d5-0664-4038-af92-0ff2880e8164">Yearly</PublicationType>
    <TitleAR xmlns="461ad1d5-0664-4038-af92-0ff2880e8164">النشرة السنوية لاحصاءات الأنشطة الاقتصادية 2022</TitleAR>
    <CalendarItem xmlns="461ad1d5-0664-4038-af92-0ff2880e8164"/>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Value>19</Value>
    </PublicationCategory>
  </documentManagement>
</p:properties>
</file>

<file path=customXml/itemProps1.xml><?xml version="1.0" encoding="utf-8"?>
<ds:datastoreItem xmlns:ds="http://schemas.openxmlformats.org/officeDocument/2006/customXml" ds:itemID="{14074F94-8286-4657-B389-60D4EA4FFB79}"/>
</file>

<file path=customXml/itemProps2.xml><?xml version="1.0" encoding="utf-8"?>
<ds:datastoreItem xmlns:ds="http://schemas.openxmlformats.org/officeDocument/2006/customXml" ds:itemID="{81CEE416-6A09-434F-B66C-69CA64006E5B}"/>
</file>

<file path=customXml/itemProps3.xml><?xml version="1.0" encoding="utf-8"?>
<ds:datastoreItem xmlns:ds="http://schemas.openxmlformats.org/officeDocument/2006/customXml" ds:itemID="{98C163CB-A3DF-4448-827F-F1B250A363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63</vt:i4>
      </vt:variant>
    </vt:vector>
  </HeadingPairs>
  <TitlesOfParts>
    <vt:vector size="117" baseType="lpstr">
      <vt:lpstr>Cover</vt:lpstr>
      <vt:lpstr>First</vt:lpstr>
      <vt:lpstr>Preface</vt:lpstr>
      <vt:lpstr>Index</vt:lpstr>
      <vt:lpstr>Methodology</vt:lpstr>
      <vt:lpstr>Concepts</vt:lpstr>
      <vt:lpstr>CH_1</vt:lpstr>
      <vt:lpstr>1</vt:lpstr>
      <vt:lpstr>2</vt:lpstr>
      <vt:lpstr>Gr_1</vt:lpstr>
      <vt:lpstr>3</vt:lpstr>
      <vt:lpstr>CH_2</vt:lpstr>
      <vt:lpstr>4</vt:lpstr>
      <vt:lpstr>5</vt:lpstr>
      <vt:lpstr>6</vt:lpstr>
      <vt:lpstr>Gr_2</vt:lpstr>
      <vt:lpstr>7</vt:lpstr>
      <vt:lpstr>CH_3</vt:lpstr>
      <vt:lpstr>8</vt:lpstr>
      <vt:lpstr>9</vt:lpstr>
      <vt:lpstr>Gr_3</vt:lpstr>
      <vt:lpstr>10</vt:lpstr>
      <vt:lpstr>CH_4</vt:lpstr>
      <vt:lpstr>11</vt:lpstr>
      <vt:lpstr>12</vt:lpstr>
      <vt:lpstr>Gr_4</vt:lpstr>
      <vt:lpstr>13</vt:lpstr>
      <vt:lpstr>CH_5</vt:lpstr>
      <vt:lpstr>14</vt:lpstr>
      <vt:lpstr>15</vt:lpstr>
      <vt:lpstr>Gr_5</vt:lpstr>
      <vt:lpstr>16</vt:lpstr>
      <vt:lpstr>CH_6</vt:lpstr>
      <vt:lpstr>Bank</vt:lpstr>
      <vt:lpstr>17</vt:lpstr>
      <vt:lpstr>18</vt:lpstr>
      <vt:lpstr>Gr_6</vt:lpstr>
      <vt:lpstr>19</vt:lpstr>
      <vt:lpstr>Insurance</vt:lpstr>
      <vt:lpstr>20</vt:lpstr>
      <vt:lpstr>21</vt:lpstr>
      <vt:lpstr>22</vt:lpstr>
      <vt:lpstr>Gr_7</vt:lpstr>
      <vt:lpstr>23</vt:lpstr>
      <vt:lpstr>CH_7</vt:lpstr>
      <vt:lpstr>24</vt:lpstr>
      <vt:lpstr>25</vt:lpstr>
      <vt:lpstr>Gr_8</vt:lpstr>
      <vt:lpstr>26</vt:lpstr>
      <vt:lpstr>CH_8</vt:lpstr>
      <vt:lpstr>27</vt:lpstr>
      <vt:lpstr>28</vt:lpstr>
      <vt:lpstr>Gr_9</vt:lpstr>
      <vt:lpstr>29</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'4'!Print_Area</vt:lpstr>
      <vt:lpstr>'5'!Print_Area</vt:lpstr>
      <vt:lpstr>'6'!Print_Area</vt:lpstr>
      <vt:lpstr>'7'!Print_Area</vt:lpstr>
      <vt:lpstr>'8'!Print_Area</vt:lpstr>
      <vt:lpstr>'9'!Print_Area</vt:lpstr>
      <vt:lpstr>Bank!Print_Area</vt:lpstr>
      <vt:lpstr>CH_1!Print_Area</vt:lpstr>
      <vt:lpstr>CH_2!Print_Area</vt:lpstr>
      <vt:lpstr>CH_3!Print_Area</vt:lpstr>
      <vt:lpstr>CH_4!Print_Area</vt:lpstr>
      <vt:lpstr>CH_5!Print_Area</vt:lpstr>
      <vt:lpstr>CH_6!Print_Area</vt:lpstr>
      <vt:lpstr>CH_7!Print_Area</vt:lpstr>
      <vt:lpstr>CH_8!Print_Area</vt:lpstr>
      <vt:lpstr>Concepts!Print_Area</vt:lpstr>
      <vt:lpstr>Cover!Print_Area</vt:lpstr>
      <vt:lpstr>First!Print_Area</vt:lpstr>
      <vt:lpstr>Gr_1!Print_Area</vt:lpstr>
      <vt:lpstr>Gr_2!Print_Area</vt:lpstr>
      <vt:lpstr>Gr_3!Print_Area</vt:lpstr>
      <vt:lpstr>Gr_4!Print_Area</vt:lpstr>
      <vt:lpstr>Gr_5!Print_Area</vt:lpstr>
      <vt:lpstr>Gr_6!Print_Area</vt:lpstr>
      <vt:lpstr>Gr_7!Print_Area</vt:lpstr>
      <vt:lpstr>Gr_8!Print_Area</vt:lpstr>
      <vt:lpstr>Gr_9!Print_Area</vt:lpstr>
      <vt:lpstr>Index!Print_Area</vt:lpstr>
      <vt:lpstr>Insurance!Print_Area</vt:lpstr>
      <vt:lpstr>Methodology!Print_Area</vt:lpstr>
      <vt:lpstr>Preface!Print_Area</vt:lpstr>
      <vt:lpstr>'1'!Print_Titles</vt:lpstr>
      <vt:lpstr>'2'!Print_Titles</vt:lpstr>
      <vt:lpstr>'24'!Print_Titles</vt:lpstr>
      <vt:lpstr>'25'!Print_Titles</vt:lpstr>
      <vt:lpstr>'26'!Print_Titles</vt:lpstr>
      <vt:lpstr>'3'!Print_Titles</vt:lpstr>
      <vt:lpstr>Concepts!Print_Titles</vt:lpstr>
      <vt:lpstr>Index!Print_Titles</vt:lpstr>
      <vt:lpstr>Methodology!Print_Titles</vt:lpstr>
    </vt:vector>
  </TitlesOfParts>
  <Company>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Economic Activities Statistics 2022</dc:title>
  <dc:subject>7;#</dc:subject>
  <dc:creator>saber</dc:creator>
  <cp:keywords>npc; nationalplanningcouncil; Economic; Statistics; Qatar</cp:keywords>
  <cp:lastModifiedBy>Fatma Khalaf Ali Alboainian</cp:lastModifiedBy>
  <cp:lastPrinted>2024-06-11T07:05:19Z</cp:lastPrinted>
  <dcterms:created xsi:type="dcterms:W3CDTF">2008-02-05T08:44:01Z</dcterms:created>
  <dcterms:modified xsi:type="dcterms:W3CDTF">2024-06-11T08:16:49Z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817;#npc|baadbb0a-6f85-4fee-a296-e6f33f21002e;#816;#nationalplanningcouncil|0b33cc92-e332-4af0-855b-411823ed4acf;#714;#Statistics|4003f7a9-613b-43f1-8806-5ee45caf9602;#732;#Economic|6085dc75-eb92-49a2-825d-d93bad98022e;#733;#Qatar|7dd625fb-5e26-4a0d-87ed-82285b0d7c4a</vt:lpwstr>
  </property>
  <property fmtid="{D5CDD505-2E9C-101B-9397-08002B2CF9AE}" pid="4" name="Hashtags">
    <vt:lpwstr>60;#CompiledEconomicStatisticsBulletin|7163821d-5fd4-4bfc-b652-f239b34cd0b3</vt:lpwstr>
  </property>
</Properties>
</file>