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embeddings/oleObject1.bin" ContentType="application/vnd.openxmlformats-officedocument.oleObject"/>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codeName="ThisWorkbook" defaultThemeVersion="124226"/>
  <mc:AlternateContent xmlns:mc="http://schemas.openxmlformats.org/markup-compatibility/2006">
    <mc:Choice Requires="x15">
      <x15ac:absPath xmlns:x15ac="http://schemas.microsoft.com/office/spreadsheetml/2010/11/ac" url="https://mdpsgovqa-my.sharepoint.com/personal/fobuainin_psa_gov_qa/Documents/Desktop/"/>
    </mc:Choice>
  </mc:AlternateContent>
  <xr:revisionPtr revIDLastSave="172" documentId="8_{78CC873D-251F-42D5-BE3F-D95B233B949F}" xr6:coauthVersionLast="47" xr6:coauthVersionMax="47" xr10:uidLastSave="{8DBA40E8-C503-426B-97D9-A40A266D798B}"/>
  <bookViews>
    <workbookView xWindow="-120" yWindow="-120" windowWidth="29040" windowHeight="15840" tabRatio="906" firstSheet="3" activeTab="22" xr2:uid="{00000000-000D-0000-FFFF-FFFF00000000}"/>
  </bookViews>
  <sheets>
    <sheet name="Sheet1 " sheetId="78" r:id="rId1"/>
    <sheet name="Frst" sheetId="79" r:id="rId2"/>
    <sheet name="Preface" sheetId="41" r:id="rId3"/>
    <sheet name="Indx" sheetId="2" r:id="rId4"/>
    <sheet name="Introduction" sheetId="80" r:id="rId5"/>
    <sheet name="Data" sheetId="43" r:id="rId6"/>
    <sheet name="Concepts" sheetId="44" r:id="rId7"/>
    <sheet name="CH1" sheetId="3" r:id="rId8"/>
    <sheet name="1" sheetId="6" r:id="rId9"/>
    <sheet name="2" sheetId="7" r:id="rId10"/>
    <sheet name="CH2" sheetId="45" r:id="rId11"/>
    <sheet name="3" sheetId="4" r:id="rId12"/>
    <sheet name="4" sheetId="5" r:id="rId13"/>
    <sheet name="5" sheetId="9" r:id="rId14"/>
    <sheet name="6" sheetId="11" r:id="rId15"/>
    <sheet name="7" sheetId="8" r:id="rId16"/>
    <sheet name="8" sheetId="12" r:id="rId17"/>
    <sheet name="9" sheetId="13" r:id="rId18"/>
    <sheet name="10" sheetId="17" r:id="rId19"/>
    <sheet name="11" sheetId="16" r:id="rId20"/>
    <sheet name="CH3" sheetId="46" r:id="rId21"/>
    <sheet name="12" sheetId="18" r:id="rId22"/>
    <sheet name="13" sheetId="19" r:id="rId23"/>
    <sheet name="14" sheetId="20" r:id="rId24"/>
    <sheet name="15" sheetId="21" r:id="rId25"/>
    <sheet name="16" sheetId="63" r:id="rId26"/>
    <sheet name="17" sheetId="23" r:id="rId27"/>
    <sheet name="18" sheetId="24" r:id="rId28"/>
    <sheet name="19" sheetId="26" r:id="rId29"/>
    <sheet name="20" sheetId="27" r:id="rId30"/>
    <sheet name="CH4 " sheetId="65" r:id="rId31"/>
    <sheet name="21" sheetId="68" r:id="rId32"/>
    <sheet name="22" sheetId="69" r:id="rId33"/>
    <sheet name="23" sheetId="70" r:id="rId34"/>
    <sheet name="24" sheetId="71" r:id="rId35"/>
    <sheet name="25" sheetId="72" r:id="rId36"/>
    <sheet name="26" sheetId="73" r:id="rId37"/>
    <sheet name="27" sheetId="74" r:id="rId38"/>
    <sheet name="28" sheetId="75" r:id="rId39"/>
    <sheet name="29" sheetId="76" r:id="rId40"/>
  </sheets>
  <definedNames>
    <definedName name="_xlnm.Print_Area" localSheetId="8">'1'!$A$1:$J$15</definedName>
    <definedName name="_xlnm.Print_Area" localSheetId="18">'10'!$A$1:$K$18</definedName>
    <definedName name="_xlnm.Print_Area" localSheetId="19">'11'!$A$1:$K$20</definedName>
    <definedName name="_xlnm.Print_Area" localSheetId="21">'12'!$A$1:$M$17</definedName>
    <definedName name="_xlnm.Print_Area" localSheetId="22">'13'!$A$1:$J$18</definedName>
    <definedName name="_xlnm.Print_Area" localSheetId="23">'14'!$A$1:$J$21</definedName>
    <definedName name="_xlnm.Print_Area" localSheetId="24">'15'!$A$1:$L$16</definedName>
    <definedName name="_xlnm.Print_Area" localSheetId="25">'16'!$A$1:$O$16</definedName>
    <definedName name="_xlnm.Print_Area" localSheetId="26">'17'!$A$1:$M$15</definedName>
    <definedName name="_xlnm.Print_Area" localSheetId="27">'18'!$A$1:$M$18</definedName>
    <definedName name="_xlnm.Print_Area" localSheetId="28">'19'!$A$1:$K$16</definedName>
    <definedName name="_xlnm.Print_Area" localSheetId="9">'2'!$A$1:$J$18</definedName>
    <definedName name="_xlnm.Print_Area" localSheetId="29">'20'!$A$1:$K$19</definedName>
    <definedName name="_xlnm.Print_Area" localSheetId="31">'21'!$A$1:$M$17</definedName>
    <definedName name="_xlnm.Print_Area" localSheetId="32">'22'!$A$1:$J$18</definedName>
    <definedName name="_xlnm.Print_Area" localSheetId="33">'23'!$A$1:$J$21</definedName>
    <definedName name="_xlnm.Print_Area" localSheetId="34">'24'!$A$1:$L$16</definedName>
    <definedName name="_xlnm.Print_Area" localSheetId="35">'25'!$A$1:$O$16</definedName>
    <definedName name="_xlnm.Print_Area" localSheetId="36">'26'!$A$1:$M$15</definedName>
    <definedName name="_xlnm.Print_Area" localSheetId="37">'27'!$A$1:$M$18</definedName>
    <definedName name="_xlnm.Print_Area" localSheetId="38">'28'!$A$1:$K$16</definedName>
    <definedName name="_xlnm.Print_Area" localSheetId="39">'29'!$A$1:$K$19</definedName>
    <definedName name="_xlnm.Print_Area" localSheetId="11">'3'!$A$1:$M$18</definedName>
    <definedName name="_xlnm.Print_Area" localSheetId="12">'4'!$A$1:$J$19</definedName>
    <definedName name="_xlnm.Print_Area" localSheetId="13">'5'!$A$1:$J$21</definedName>
    <definedName name="_xlnm.Print_Area" localSheetId="14">'6'!$A$1:$L$18</definedName>
    <definedName name="_xlnm.Print_Area" localSheetId="15">'7'!$A$1:$O$18</definedName>
    <definedName name="_xlnm.Print_Area" localSheetId="16">'8'!$A$1:$M$16</definedName>
    <definedName name="_xlnm.Print_Area" localSheetId="17">'9'!$A$1:$M$19</definedName>
    <definedName name="_xlnm.Print_Area" localSheetId="7">'CH1'!$A$1:$A$50</definedName>
    <definedName name="_xlnm.Print_Area" localSheetId="10">'CH2'!$A$1:$A$16</definedName>
    <definedName name="_xlnm.Print_Area" localSheetId="20">'CH3'!$A$1:$A$40</definedName>
    <definedName name="_xlnm.Print_Area" localSheetId="30">'CH4 '!$A$1:$A$43</definedName>
    <definedName name="_xlnm.Print_Area" localSheetId="6">Concepts!$A$1:$E$83</definedName>
    <definedName name="_xlnm.Print_Area" localSheetId="5">Data!$A$1:$E$9</definedName>
    <definedName name="_xlnm.Print_Area" localSheetId="1">Frst!$A$1:$D$24</definedName>
    <definedName name="_xlnm.Print_Area" localSheetId="3">Indx!$A$1:$E$42</definedName>
    <definedName name="_xlnm.Print_Area" localSheetId="4">Introduction!$A$1:$E$20</definedName>
    <definedName name="_xlnm.Print_Area" localSheetId="2">Preface!$A$1:$E$13</definedName>
    <definedName name="_xlnm.Print_Area" localSheetId="0">'Sheet1 '!$A$1:$N$53</definedName>
    <definedName name="_xlnm.Print_Titles" localSheetId="6">Concepts!$1:$1</definedName>
    <definedName name="_xlnm.Print_Titles" localSheetId="5">Data!$1:$1</definedName>
    <definedName name="_xlnm.Print_Titles" localSheetId="3">Indx!$1:$4</definedName>
    <definedName name="_xlnm.Print_Titles" localSheetId="4">Introduction!$1:$1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76" l="1"/>
  <c r="D18" i="76"/>
  <c r="G13" i="75"/>
  <c r="H13" i="75"/>
  <c r="F16" i="74"/>
  <c r="I16" i="74"/>
  <c r="F13" i="73"/>
  <c r="I13" i="73"/>
  <c r="C18" i="27"/>
  <c r="D18" i="27"/>
  <c r="C15" i="26"/>
  <c r="D15" i="26"/>
  <c r="G13" i="26"/>
  <c r="H13" i="26"/>
  <c r="I16" i="24"/>
  <c r="C7" i="24"/>
  <c r="C16" i="19"/>
  <c r="E16" i="24"/>
  <c r="C16" i="24" s="1"/>
  <c r="F16" i="24"/>
  <c r="E13" i="23"/>
  <c r="C13" i="23" s="1"/>
  <c r="F13" i="23"/>
  <c r="I13" i="23"/>
  <c r="K17" i="18"/>
  <c r="J17" i="18"/>
  <c r="C14" i="63"/>
  <c r="C14" i="21"/>
  <c r="F16" i="19"/>
  <c r="D15" i="18"/>
  <c r="E15" i="18"/>
  <c r="F15" i="18"/>
  <c r="I15" i="18"/>
  <c r="C15" i="18" s="1"/>
  <c r="D15" i="75" l="1"/>
  <c r="E16" i="16"/>
  <c r="F16" i="16"/>
  <c r="G16" i="16"/>
  <c r="H16" i="16"/>
  <c r="I16" i="16"/>
  <c r="C15" i="17"/>
  <c r="D15" i="17"/>
  <c r="C18" i="16"/>
  <c r="D18" i="16"/>
  <c r="F17" i="24" l="1"/>
  <c r="I17" i="24"/>
  <c r="E17" i="24" l="1"/>
  <c r="C17" i="24" s="1"/>
  <c r="C13" i="12"/>
  <c r="F13" i="12"/>
  <c r="F14" i="12"/>
  <c r="I13" i="12"/>
  <c r="F13" i="74" l="1"/>
  <c r="F14" i="74"/>
  <c r="F15" i="74"/>
  <c r="F17" i="74"/>
  <c r="F12" i="74"/>
  <c r="I13" i="74"/>
  <c r="I14" i="74"/>
  <c r="I15" i="74"/>
  <c r="I17" i="74"/>
  <c r="I12" i="74"/>
  <c r="D16" i="71"/>
  <c r="E16" i="71"/>
  <c r="F16" i="71"/>
  <c r="G16" i="71"/>
  <c r="H16" i="71"/>
  <c r="I16" i="71"/>
  <c r="J16" i="71"/>
  <c r="C11" i="71"/>
  <c r="C12" i="71"/>
  <c r="C13" i="71"/>
  <c r="C15" i="71"/>
  <c r="C10" i="71"/>
  <c r="C13" i="70"/>
  <c r="C14" i="70"/>
  <c r="C15" i="70"/>
  <c r="C16" i="70"/>
  <c r="C17" i="70"/>
  <c r="C18" i="70"/>
  <c r="C19" i="70"/>
  <c r="C20" i="70"/>
  <c r="C12" i="70"/>
  <c r="D21" i="70"/>
  <c r="E21" i="70"/>
  <c r="G21" i="70"/>
  <c r="H21" i="70"/>
  <c r="F13" i="70"/>
  <c r="F14" i="70"/>
  <c r="F15" i="70"/>
  <c r="F16" i="70"/>
  <c r="F17" i="70"/>
  <c r="F18" i="70"/>
  <c r="F19" i="70"/>
  <c r="F20" i="70"/>
  <c r="F12" i="70"/>
  <c r="C13" i="69"/>
  <c r="C14" i="69"/>
  <c r="C15" i="69"/>
  <c r="C17" i="69"/>
  <c r="C12" i="69"/>
  <c r="D18" i="69"/>
  <c r="E18" i="69"/>
  <c r="G18" i="69"/>
  <c r="H18" i="69"/>
  <c r="F13" i="69"/>
  <c r="F14" i="69"/>
  <c r="F15" i="69"/>
  <c r="F17" i="69"/>
  <c r="F12" i="69"/>
  <c r="D12" i="68"/>
  <c r="D13" i="68"/>
  <c r="D14" i="68"/>
  <c r="D16" i="68"/>
  <c r="D11" i="68"/>
  <c r="E12" i="68"/>
  <c r="E13" i="68"/>
  <c r="E14" i="68"/>
  <c r="E16" i="68"/>
  <c r="E11" i="68"/>
  <c r="F11" i="68"/>
  <c r="F12" i="68"/>
  <c r="F13" i="68"/>
  <c r="F14" i="68"/>
  <c r="F16" i="68"/>
  <c r="I12" i="68"/>
  <c r="I13" i="68"/>
  <c r="I14" i="68"/>
  <c r="I16" i="68"/>
  <c r="I11" i="68"/>
  <c r="C11" i="68" l="1"/>
  <c r="C14" i="68"/>
  <c r="C16" i="71"/>
  <c r="C21" i="70"/>
  <c r="F21" i="70"/>
  <c r="F18" i="69"/>
  <c r="C18" i="69"/>
  <c r="C13" i="68"/>
  <c r="C12" i="68"/>
  <c r="C16" i="68"/>
  <c r="K15" i="12"/>
  <c r="I16" i="11"/>
  <c r="H15" i="6"/>
  <c r="I18" i="74"/>
  <c r="I14" i="73"/>
  <c r="I12" i="73"/>
  <c r="F14" i="73"/>
  <c r="F12" i="73"/>
  <c r="C15" i="73"/>
  <c r="D15" i="73"/>
  <c r="E15" i="73"/>
  <c r="G15" i="73"/>
  <c r="H15" i="73"/>
  <c r="J15" i="73"/>
  <c r="K15" i="73"/>
  <c r="C11" i="72"/>
  <c r="C12" i="72"/>
  <c r="C13" i="72"/>
  <c r="C15" i="72"/>
  <c r="C10" i="72"/>
  <c r="D16" i="72"/>
  <c r="E16" i="72"/>
  <c r="F16" i="72"/>
  <c r="G16" i="72"/>
  <c r="H16" i="72"/>
  <c r="I16" i="72"/>
  <c r="J16" i="72"/>
  <c r="K16" i="72"/>
  <c r="L16" i="72"/>
  <c r="M16" i="72"/>
  <c r="C18" i="74"/>
  <c r="D18" i="74"/>
  <c r="E18" i="74"/>
  <c r="F18" i="74"/>
  <c r="G18" i="74"/>
  <c r="H18" i="74"/>
  <c r="J18" i="74"/>
  <c r="K18" i="74"/>
  <c r="K17" i="68"/>
  <c r="D17" i="68"/>
  <c r="E17" i="68"/>
  <c r="F17" i="68"/>
  <c r="G17" i="68"/>
  <c r="H17" i="68"/>
  <c r="I17" i="68"/>
  <c r="J17" i="68"/>
  <c r="F15" i="73" l="1"/>
  <c r="I15" i="73"/>
  <c r="C16" i="72"/>
  <c r="C17" i="68"/>
  <c r="K18" i="24"/>
  <c r="C15" i="63"/>
  <c r="M16" i="63"/>
  <c r="K16" i="63"/>
  <c r="L16" i="63"/>
  <c r="D16" i="21"/>
  <c r="E16" i="21"/>
  <c r="H18" i="19"/>
  <c r="F16" i="13"/>
  <c r="I16" i="13"/>
  <c r="C14" i="8"/>
  <c r="C15" i="8"/>
  <c r="E16" i="13" l="1"/>
  <c r="J15" i="12"/>
  <c r="F17" i="13"/>
  <c r="I17" i="13"/>
  <c r="K18" i="13"/>
  <c r="C16" i="13" l="1"/>
  <c r="E13" i="17"/>
  <c r="E19" i="17"/>
  <c r="E17" i="13"/>
  <c r="C17" i="13" s="1"/>
  <c r="E15" i="6"/>
  <c r="F13" i="24" l="1"/>
  <c r="F14" i="24"/>
  <c r="F15" i="24"/>
  <c r="F12" i="24"/>
  <c r="I13" i="24"/>
  <c r="I14" i="24"/>
  <c r="I15" i="24"/>
  <c r="I12" i="24"/>
  <c r="D15" i="23"/>
  <c r="F14" i="23"/>
  <c r="F12" i="23"/>
  <c r="I14" i="23"/>
  <c r="I12" i="23"/>
  <c r="E13" i="24" l="1"/>
  <c r="C13" i="24" s="1"/>
  <c r="E12" i="23"/>
  <c r="C12" i="23" s="1"/>
  <c r="E12" i="24"/>
  <c r="C12" i="24" s="1"/>
  <c r="E14" i="23"/>
  <c r="C14" i="23" s="1"/>
  <c r="E15" i="24"/>
  <c r="C15" i="24" s="1"/>
  <c r="E14" i="24"/>
  <c r="C14" i="24" s="1"/>
  <c r="H21" i="20"/>
  <c r="E18" i="7" l="1"/>
  <c r="F18" i="7"/>
  <c r="C18" i="24" l="1"/>
  <c r="G18" i="19" l="1"/>
  <c r="J16" i="63" l="1"/>
  <c r="I16" i="63"/>
  <c r="H16" i="63"/>
  <c r="G16" i="63"/>
  <c r="F16" i="63"/>
  <c r="E16" i="63"/>
  <c r="D16" i="63"/>
  <c r="C13" i="63"/>
  <c r="C12" i="63"/>
  <c r="C11" i="63"/>
  <c r="C10" i="63"/>
  <c r="C16" i="63" l="1"/>
  <c r="C11" i="11"/>
  <c r="C12" i="11"/>
  <c r="C13" i="11"/>
  <c r="C14" i="11"/>
  <c r="C15" i="11"/>
  <c r="C10" i="11"/>
  <c r="E16" i="11"/>
  <c r="D16" i="11"/>
  <c r="H21" i="9"/>
  <c r="H18" i="5"/>
  <c r="G18" i="5"/>
  <c r="D18" i="5"/>
  <c r="E18" i="5"/>
  <c r="I11" i="4"/>
  <c r="H18" i="7"/>
  <c r="G18" i="7"/>
  <c r="C16" i="11" l="1"/>
  <c r="J18" i="24"/>
  <c r="H18" i="24"/>
  <c r="G18" i="24"/>
  <c r="D18" i="24"/>
  <c r="K15" i="23"/>
  <c r="J15" i="23"/>
  <c r="H15" i="23"/>
  <c r="G15" i="23"/>
  <c r="J16" i="21"/>
  <c r="I16" i="21"/>
  <c r="H16" i="21"/>
  <c r="G16" i="21"/>
  <c r="F16" i="21"/>
  <c r="C15" i="21"/>
  <c r="C13" i="21"/>
  <c r="C12" i="21"/>
  <c r="C11" i="21"/>
  <c r="C10" i="21"/>
  <c r="E18" i="19"/>
  <c r="D18" i="19"/>
  <c r="F17" i="19"/>
  <c r="C17" i="19"/>
  <c r="F15" i="19"/>
  <c r="C15" i="19"/>
  <c r="F14" i="19"/>
  <c r="C14" i="19"/>
  <c r="F13" i="19"/>
  <c r="C13" i="19"/>
  <c r="F12" i="19"/>
  <c r="C12" i="19"/>
  <c r="F16" i="18"/>
  <c r="G17" i="18"/>
  <c r="H17" i="18"/>
  <c r="D12" i="4"/>
  <c r="D13" i="4"/>
  <c r="D14" i="4"/>
  <c r="D15" i="4"/>
  <c r="D16" i="4"/>
  <c r="D11" i="4"/>
  <c r="E12" i="4"/>
  <c r="E13" i="4"/>
  <c r="E14" i="4"/>
  <c r="E15" i="4"/>
  <c r="E16" i="4"/>
  <c r="E11" i="4"/>
  <c r="F16" i="4"/>
  <c r="F15" i="4"/>
  <c r="F14" i="4"/>
  <c r="F13" i="4"/>
  <c r="F12" i="4"/>
  <c r="F11" i="4"/>
  <c r="G17" i="4"/>
  <c r="H17" i="4"/>
  <c r="J17" i="4"/>
  <c r="K17" i="4"/>
  <c r="I14" i="4"/>
  <c r="I15" i="4"/>
  <c r="I16" i="4"/>
  <c r="I13" i="4"/>
  <c r="I12" i="4"/>
  <c r="D15" i="12"/>
  <c r="G15" i="12"/>
  <c r="H15" i="12"/>
  <c r="F12" i="12"/>
  <c r="I14" i="12"/>
  <c r="I12" i="12"/>
  <c r="D18" i="13"/>
  <c r="G18" i="13"/>
  <c r="H18" i="13"/>
  <c r="J18" i="13"/>
  <c r="F12" i="13"/>
  <c r="I12" i="13"/>
  <c r="F13" i="13"/>
  <c r="I13" i="13"/>
  <c r="F14" i="13"/>
  <c r="I14" i="13"/>
  <c r="F15" i="13"/>
  <c r="I15" i="13"/>
  <c r="F18" i="13" l="1"/>
  <c r="C16" i="21"/>
  <c r="E12" i="13"/>
  <c r="I18" i="13"/>
  <c r="C12" i="12"/>
  <c r="C18" i="19"/>
  <c r="F18" i="19"/>
  <c r="C13" i="4"/>
  <c r="C15" i="4"/>
  <c r="C14" i="4"/>
  <c r="F15" i="23"/>
  <c r="E14" i="13"/>
  <c r="C14" i="13" s="1"/>
  <c r="C12" i="13"/>
  <c r="E15" i="13"/>
  <c r="C15" i="13" s="1"/>
  <c r="E13" i="13"/>
  <c r="C13" i="13" s="1"/>
  <c r="F15" i="12"/>
  <c r="I15" i="12"/>
  <c r="I17" i="4"/>
  <c r="C16" i="4"/>
  <c r="C12" i="4"/>
  <c r="F17" i="4"/>
  <c r="C11" i="4"/>
  <c r="D17" i="4"/>
  <c r="E17" i="4"/>
  <c r="F18" i="24"/>
  <c r="I18" i="24"/>
  <c r="I15" i="23"/>
  <c r="D16" i="8"/>
  <c r="E16" i="8"/>
  <c r="F16" i="8"/>
  <c r="G16" i="8"/>
  <c r="H16" i="8"/>
  <c r="I16" i="8"/>
  <c r="J16" i="8"/>
  <c r="K16" i="8"/>
  <c r="L16" i="8"/>
  <c r="M16" i="8"/>
  <c r="F16" i="11"/>
  <c r="G16" i="11"/>
  <c r="H16" i="11"/>
  <c r="J16" i="11"/>
  <c r="F15" i="6"/>
  <c r="G15" i="6"/>
  <c r="D14" i="6"/>
  <c r="C14" i="6"/>
  <c r="C14" i="12" l="1"/>
  <c r="E18" i="24"/>
  <c r="E18" i="13"/>
  <c r="C18" i="13"/>
  <c r="C17" i="4"/>
  <c r="C15" i="23"/>
  <c r="E15" i="23"/>
  <c r="C13" i="5" l="1"/>
  <c r="I16" i="18" l="1"/>
  <c r="F12" i="5"/>
  <c r="C13" i="6" l="1"/>
  <c r="D13" i="6"/>
  <c r="C12" i="6"/>
  <c r="D12" i="6"/>
  <c r="G21" i="20"/>
  <c r="C15" i="9"/>
  <c r="C16" i="9"/>
  <c r="C17" i="9"/>
  <c r="C18" i="9"/>
  <c r="C19" i="9"/>
  <c r="C20" i="9"/>
  <c r="C15" i="5"/>
  <c r="C16" i="5"/>
  <c r="C17" i="5"/>
  <c r="D21" i="20"/>
  <c r="E21" i="20"/>
  <c r="C16" i="20"/>
  <c r="F16" i="20"/>
  <c r="C17" i="20"/>
  <c r="F17" i="20"/>
  <c r="C18" i="20"/>
  <c r="F18" i="20"/>
  <c r="C19" i="20"/>
  <c r="F19" i="20"/>
  <c r="C20" i="20"/>
  <c r="F20" i="20"/>
  <c r="F15" i="20"/>
  <c r="C15" i="20"/>
  <c r="F14" i="20"/>
  <c r="C14" i="20"/>
  <c r="F13" i="20"/>
  <c r="C13" i="20"/>
  <c r="F12" i="20"/>
  <c r="C12" i="20"/>
  <c r="D12" i="18"/>
  <c r="E12" i="18"/>
  <c r="D13" i="18"/>
  <c r="E13" i="18"/>
  <c r="D14" i="18"/>
  <c r="E14" i="18"/>
  <c r="D16" i="18"/>
  <c r="E16" i="18"/>
  <c r="D11" i="18"/>
  <c r="E11" i="18"/>
  <c r="I14" i="18"/>
  <c r="I13" i="18"/>
  <c r="I12" i="18"/>
  <c r="I11" i="18"/>
  <c r="F14" i="18"/>
  <c r="F13" i="18"/>
  <c r="F12" i="18"/>
  <c r="F11" i="18"/>
  <c r="C13" i="8"/>
  <c r="C12" i="8"/>
  <c r="C11" i="8"/>
  <c r="C10" i="8"/>
  <c r="C14" i="9"/>
  <c r="C13" i="9"/>
  <c r="C12" i="9"/>
  <c r="F20" i="9"/>
  <c r="F19" i="9"/>
  <c r="F18" i="9"/>
  <c r="F17" i="9"/>
  <c r="F16" i="9"/>
  <c r="F15" i="9"/>
  <c r="F14" i="9"/>
  <c r="F13" i="9"/>
  <c r="F12" i="9"/>
  <c r="C14" i="5"/>
  <c r="C12" i="5"/>
  <c r="F15" i="5"/>
  <c r="F16" i="5"/>
  <c r="F17" i="5"/>
  <c r="F14" i="5"/>
  <c r="F13" i="5"/>
  <c r="D21" i="9"/>
  <c r="E21" i="9"/>
  <c r="G21" i="9"/>
  <c r="C12" i="7"/>
  <c r="D12" i="7"/>
  <c r="C13" i="7"/>
  <c r="D13" i="7"/>
  <c r="C14" i="7"/>
  <c r="D14" i="7"/>
  <c r="C15" i="7"/>
  <c r="D15" i="7"/>
  <c r="C16" i="7"/>
  <c r="D16" i="7"/>
  <c r="C17" i="7"/>
  <c r="D17" i="7"/>
  <c r="I17" i="18" l="1"/>
  <c r="I13" i="17"/>
  <c r="I19" i="17"/>
  <c r="F19" i="17"/>
  <c r="F13" i="17"/>
  <c r="C18" i="7"/>
  <c r="F18" i="5"/>
  <c r="C18" i="5"/>
  <c r="D15" i="6"/>
  <c r="C15" i="6"/>
  <c r="F17" i="18"/>
  <c r="E17" i="18"/>
  <c r="D17" i="18"/>
  <c r="C11" i="18"/>
  <c r="C16" i="8"/>
  <c r="D18" i="7"/>
  <c r="C16" i="18"/>
  <c r="C21" i="20"/>
  <c r="F21" i="20"/>
  <c r="C12" i="18"/>
  <c r="C13" i="18"/>
  <c r="C21" i="9"/>
  <c r="F21" i="9"/>
  <c r="C14" i="18"/>
  <c r="C17" i="18" l="1"/>
  <c r="E15" i="12"/>
  <c r="C15" i="12" l="1"/>
</calcChain>
</file>

<file path=xl/sharedStrings.xml><?xml version="1.0" encoding="utf-8"?>
<sst xmlns="http://schemas.openxmlformats.org/spreadsheetml/2006/main" count="1558" uniqueCount="532">
  <si>
    <t>إحصاءات النقل والإتصالات</t>
  </si>
  <si>
    <t>نشاط النقل والإتصالات</t>
  </si>
  <si>
    <t xml:space="preserve">نشاط النقل والإتصالات </t>
  </si>
  <si>
    <t>نشاط النقل والإتصالات (منشأت تستخدم 10 مشتغلين فأكثر)</t>
  </si>
  <si>
    <t>نشاط النقل والإتصالات (أقل من 10 مشتغلين)</t>
  </si>
  <si>
    <t xml:space="preserve"> الاستمارة السنوية لإحصاءات النقل والإتصالات لجميع المنشآت.</t>
  </si>
  <si>
    <t>The annual questionnaire of Transport and communications statistics for all establishments.</t>
  </si>
  <si>
    <t>قطريون</t>
  </si>
  <si>
    <t>عدد المنشآت و المشتغلين حسب حجم المنشأة و النشاط الإقتصادي الرئيسي</t>
  </si>
  <si>
    <t>NUMBER OF ESTABLISHMENTS &amp; EMPLOYEES BY SIZE OF ESTABLISHMENT &amp; MAIN ECONOMIC ACTIVITY</t>
  </si>
  <si>
    <t>المجموع</t>
  </si>
  <si>
    <t>المنشآت 10 مشتغلين فأكثر</t>
  </si>
  <si>
    <t>المنشآت أقل من 10مشتغلين</t>
  </si>
  <si>
    <t>Total</t>
  </si>
  <si>
    <t>Establishments with 10+ Employee</t>
  </si>
  <si>
    <t>Establishments with &lt;10 Employee</t>
  </si>
  <si>
    <t>Main Economic Activity</t>
  </si>
  <si>
    <t>مشتغلون</t>
  </si>
  <si>
    <t>منشآت</t>
  </si>
  <si>
    <t>Emp.</t>
  </si>
  <si>
    <t>Estb.</t>
  </si>
  <si>
    <t>المجموع
Total</t>
  </si>
  <si>
    <t>النشاط الاقتصادي الرئيسي</t>
  </si>
  <si>
    <t>جدول رقم (1)</t>
  </si>
  <si>
    <t>إناث</t>
  </si>
  <si>
    <t>ذكور</t>
  </si>
  <si>
    <t>Females</t>
  </si>
  <si>
    <t>Males</t>
  </si>
  <si>
    <t xml:space="preserve"> </t>
  </si>
  <si>
    <t>جدول رقم (2)</t>
  </si>
  <si>
    <t>جدول رقم (10)</t>
  </si>
  <si>
    <t>جدول رقم (11)</t>
  </si>
  <si>
    <t>Non-Qatari</t>
  </si>
  <si>
    <t>تعويضات العاملين</t>
  </si>
  <si>
    <t>Compensation Of Employees</t>
  </si>
  <si>
    <t>Number of Employees</t>
  </si>
  <si>
    <t>Working proprietors with payment</t>
  </si>
  <si>
    <t>Working proprietors without payment</t>
  </si>
  <si>
    <t>Managers</t>
  </si>
  <si>
    <t>مديرون</t>
  </si>
  <si>
    <t>Administrators</t>
  </si>
  <si>
    <t>Specialist and Technicians (engineers, technicians,accountants, purchases and sales staff...etc)</t>
  </si>
  <si>
    <t>Clerks</t>
  </si>
  <si>
    <t>Production &amp; Operations Supervisors</t>
  </si>
  <si>
    <t>مشرفو الانتاج والتشغيل</t>
  </si>
  <si>
    <t>Production and related workers</t>
  </si>
  <si>
    <t>عمال الانتاج والتشغيل</t>
  </si>
  <si>
    <t>Services workers and others</t>
  </si>
  <si>
    <t>عمال خدمات واّخرون</t>
  </si>
  <si>
    <t>Occupation</t>
  </si>
  <si>
    <t>المهنة</t>
  </si>
  <si>
    <t>المزايا العينية</t>
  </si>
  <si>
    <t>الاجور والرواتب</t>
  </si>
  <si>
    <t>Payments in-kind</t>
  </si>
  <si>
    <t>Wages &amp; Salaries</t>
  </si>
  <si>
    <t>عدد المشتغلين وتقديرات تعويضات العاملين حسب الجنس والمهنة</t>
  </si>
  <si>
    <t>المجمــوع</t>
  </si>
  <si>
    <t>مواد سلعيه أخــرى</t>
  </si>
  <si>
    <t>أدوات كتابية وقرطاسية ومطبوعات</t>
  </si>
  <si>
    <t>كهرباء ومــاء</t>
  </si>
  <si>
    <t>وقود وزيوت وقوى محركه</t>
  </si>
  <si>
    <t>مواد تعبئه وتغليف وحزم</t>
  </si>
  <si>
    <t>خامات ومواد اولية</t>
  </si>
  <si>
    <t>Other goods</t>
  </si>
  <si>
    <t>Stationery and Printed matters</t>
  </si>
  <si>
    <t>Spare Parts and Consumable tools</t>
  </si>
  <si>
    <t>Electricity and Water</t>
  </si>
  <si>
    <t>Fuels, Lubricants and energy</t>
  </si>
  <si>
    <t>Packing Material</t>
  </si>
  <si>
    <t>Raw material and intermediate goods</t>
  </si>
  <si>
    <t>تقديرات قيمة المستلزمات السلعية حسب النشاط الاقتصادي</t>
  </si>
  <si>
    <t>ESTIMATES OF VALUE OF INTERMEDIATE GOODS BY MAIN ECONOMIC ACTIVITY</t>
  </si>
  <si>
    <t>مصروفات خدمية اخرى</t>
  </si>
  <si>
    <t>خسائر بضائع مشتراة بغرض البيع</t>
  </si>
  <si>
    <t>تشغيل وخدمات صناعية لدى الغيـــر</t>
  </si>
  <si>
    <t>صيانة وسائل نقل سيارات</t>
  </si>
  <si>
    <t>صيانة الات ومعـدات</t>
  </si>
  <si>
    <t>صيانة مبانــي</t>
  </si>
  <si>
    <t>إيجارات وسائل نقـل</t>
  </si>
  <si>
    <t>إيجارات اّلات ومعدات</t>
  </si>
  <si>
    <t>إيجارات مباني غير سكنية</t>
  </si>
  <si>
    <t>Losses of goods purchased for sale</t>
  </si>
  <si>
    <t>Transportati on (Include Travel Expenses For Official Trips)</t>
  </si>
  <si>
    <t>Work done &amp; Industrial services rendered by other</t>
  </si>
  <si>
    <t>Transport equipment maintenance</t>
  </si>
  <si>
    <t>Tools &amp; equipment maintenance</t>
  </si>
  <si>
    <t>Building repairs and maintenance</t>
  </si>
  <si>
    <t>Rents of transportati on equipment</t>
  </si>
  <si>
    <t>Rents of machinery and equipment</t>
  </si>
  <si>
    <t>تقديرات قيمة المستلزمات الخدمية حسب النشاط الإقتصادي</t>
  </si>
  <si>
    <t>ESTIMATES OF VALUE OF INTERMEDIATE SERVICES BY MAIN ECONOMIC ACTIVITY</t>
  </si>
  <si>
    <t>القيمة المضافة الصافية</t>
  </si>
  <si>
    <t>الإهتلاكات</t>
  </si>
  <si>
    <t>القيمة المضافة الإجمالية</t>
  </si>
  <si>
    <t>قيمة الإنتاج</t>
  </si>
  <si>
    <t>النشاط الاقتصادى الرئيسي</t>
  </si>
  <si>
    <t>Production Value</t>
  </si>
  <si>
    <t>Net Value Added</t>
  </si>
  <si>
    <t>Depreciat ions</t>
  </si>
  <si>
    <t>Gross Value Added</t>
  </si>
  <si>
    <t>خدمات</t>
  </si>
  <si>
    <t>سلع</t>
  </si>
  <si>
    <t>إيرادات إخرى</t>
  </si>
  <si>
    <t>منتجات</t>
  </si>
  <si>
    <t>Services</t>
  </si>
  <si>
    <t>Goods</t>
  </si>
  <si>
    <t>Other Revenues</t>
  </si>
  <si>
    <t>Products</t>
  </si>
  <si>
    <t>تقديرات القيمة المضافة حسب النشاط الاقتصادي الرئيسي</t>
  </si>
  <si>
    <t>ESTIMATES OF VALUE ADDED BY MAIN ECONOMIC ACTIVITY</t>
  </si>
  <si>
    <t>رمز نشاط
Activity Code</t>
  </si>
  <si>
    <t>توزيعات القيمة المضافة الصافية
ألف ريال قطري</t>
  </si>
  <si>
    <t>نصيب المشتغل من القيمة المضافة الاجمالية
ريال قطري</t>
  </si>
  <si>
    <t>متوسط الأجر السنوي 1
ريال قطري</t>
  </si>
  <si>
    <t>Distribution Of Net Value Added
(QR. 000)</t>
  </si>
  <si>
    <t>فائض التشغيل</t>
  </si>
  <si>
    <t>Value Added Per Worker
(QR.)</t>
  </si>
  <si>
    <t>Productivity Of Employee
(QR.)</t>
  </si>
  <si>
    <t>(%)</t>
  </si>
  <si>
    <t>Average Annual Wage (1)
(QR.)</t>
  </si>
  <si>
    <t>Operating Surplus</t>
  </si>
  <si>
    <t>Compensat ion Of Employees</t>
  </si>
  <si>
    <t>Percentage Of Intermediate Services To Output</t>
  </si>
  <si>
    <t>Percentage Of Intermediate Goods To Output</t>
  </si>
  <si>
    <t>أهم المؤشرات الإقتصادية حسب النشاط الإقتصادي الرئيسي</t>
  </si>
  <si>
    <t>MAIN ECONOMIC INDICATORS BY MAIN ECONOMIC ACTIVITY</t>
  </si>
  <si>
    <t>(1) يشمل الأجور و الرواتب و المزايا العينية و مكافآت مجلس الإدارة.</t>
  </si>
  <si>
    <t>(1) Includes Wages, Salaries, Payments in-kind &amp; remuneration of board of directors.</t>
  </si>
  <si>
    <t>عدد المشتغلين حسب الجنس و الجنسية و النشاط الإقتصادي الرئيسي</t>
  </si>
  <si>
    <t>NUMBER OF EMPLOYEES BY SEX, NATIONALITY &amp; MAIN ECONOMIC ACTIVITY</t>
  </si>
  <si>
    <t>جدول رقم (6) القيمة ألف ريال قطري</t>
  </si>
  <si>
    <t>جدول رقم (5) القيمة ألف ريال قطري</t>
  </si>
  <si>
    <t>جدول رقم (7) القيمة ألف ريال قطري</t>
  </si>
  <si>
    <t>(1)Includes Wages, Salaries, Payments in-kind &amp; remuneration of board of directors.</t>
  </si>
  <si>
    <t>(1) يشمل الأجور و الرواتب و المزايا العينية و مكافآت مجلس الإدارة</t>
  </si>
  <si>
    <t xml:space="preserve">TRANSPORT &amp; COMMUNICATION STATISTICS </t>
  </si>
  <si>
    <t>TRANSPORT &amp; COMMUNICATION STATISTICS (10 EMPLOYEES &amp; MORE)</t>
  </si>
  <si>
    <t>TRANSPORT &amp; COMMUNICATION STATISTICS (LESS THAN 10 EMPLOYEES)</t>
  </si>
  <si>
    <t>TRANSPORT &amp; COMMUNICATION STATISTICS</t>
  </si>
  <si>
    <t>النقل البري للبضائع</t>
  </si>
  <si>
    <t>جدول رقم (19)</t>
  </si>
  <si>
    <t>جدول رقم (20)</t>
  </si>
  <si>
    <t xml:space="preserve"> TRANSPORT &amp; COMMUNICATION STATISTICS (10 EMPLOYEES &amp; MORE)</t>
  </si>
  <si>
    <t xml:space="preserve"> TRANSPORT &amp; COMMUNICATION STATISTICSSTATISTICS </t>
  </si>
  <si>
    <t>جدول رقم (22) القيمة ألف ريال قطري</t>
  </si>
  <si>
    <t>جدول رقم (23) القيمة ألف ريال قطري</t>
  </si>
  <si>
    <t>جدول رقم (24) القيمة ألف ريال قطري</t>
  </si>
  <si>
    <t>جدول رقم (28)</t>
  </si>
  <si>
    <t>جدول رقم (13) القيمة ألف ريال قطري</t>
  </si>
  <si>
    <t>جدول رقم (15) القيمة ألف ريال قطري</t>
  </si>
  <si>
    <t>Preface</t>
  </si>
  <si>
    <t>4 - أسلوب المسح:</t>
  </si>
  <si>
    <t>4- Survey method:</t>
  </si>
  <si>
    <t>جمعت بيانات هذه النشرة عن سنة ميلادية تبدأ اعتباراً من أول يناير وتنتهي آخر ديسمبر.</t>
  </si>
  <si>
    <t>3 - فترة الإسناد الزمني:</t>
  </si>
  <si>
    <t>2 - الاستمارات المستخدمة:</t>
  </si>
  <si>
    <t>1 - النطـــاق:</t>
  </si>
  <si>
    <t>مقدمــة</t>
  </si>
  <si>
    <t>Introduction</t>
  </si>
  <si>
    <t>Chapter four:</t>
  </si>
  <si>
    <t>الفصل الثالث:</t>
  </si>
  <si>
    <t>الفصل الثاني:</t>
  </si>
  <si>
    <t>Chapter tow:</t>
  </si>
  <si>
    <t>الفصل الأول:</t>
  </si>
  <si>
    <t>إطار المنشآت العاملة.</t>
  </si>
  <si>
    <t>Operating establishments frame.</t>
  </si>
  <si>
    <t>Chapter one:</t>
  </si>
  <si>
    <t xml:space="preserve">       Data were presented in four chapters according to the following:</t>
  </si>
  <si>
    <t>شكل من أشكال دخل الملكية يستحقه حاملو الأسهم نتيجة لوضع أموالهم تحت تصرف الشركات.</t>
  </si>
  <si>
    <t>18ـ أرباح الأسهم:</t>
  </si>
  <si>
    <t>هو القيمة السوقية للمخزون من السلع التامة الصنع أو نصف المصنعة في لحظة معينة من الزمن. ويتضمن ذلك مخزون المنتجات التي أنتجتها المنشأة والتي لا تزال تحتفظ بها قبل إدخال المزيد من التجهيز عليها أو بيعها أو توريدها إلى منشآت أخرى أو إستعمالها بطرق أخرى، كذلك مخزون المنتجات التي تحوز عليها المنشأة من منشآت أخرى بهدف إستخدامها للإستهلاك الوسيط أو إعادة بيعها دون إدخال مزيد من التجهيز عليها.</t>
  </si>
  <si>
    <t>17ـ المخزون:</t>
  </si>
  <si>
    <t>17- Stock:</t>
  </si>
  <si>
    <t>تتمثل في قيمة ما تم إنفاقه خلال العام على الأصول الثابتة من آلات ومعدات ومباني وأراضي ووسائل نقل وأثاث وغيرها من الأصول المادية المشابهة وذلك لاستخدامها في إنتاج السلع والخدمات.</t>
  </si>
  <si>
    <t>16ـ الإضافات الرأسمالية الثابتة خلال العام:</t>
  </si>
  <si>
    <t>16- Fixed capital additions during the year:</t>
  </si>
  <si>
    <t>هي الأصول المنتجة المعمرة والتي تستعمل بصورة متكررة أو مستمرة في عمليات إنتاجية لمدة لا تقل عن عام، وتشمل الأراضي واحتياطات المناجم والغابات وغيرها من الأصول المادية المشابهة والتي لا يمكن إعادة إنتاجها، وتشمل الأصول الثابتة فضلاً عن المنشآت والآلات والمعدات الأصول الزراعية والحيوانية التي تستعمل بصورة متكررة أو مستمرة مثل أشجار الفواكه المثمرة وحيوانات الإكثار والتسمين وإدرار الألبان والجر، وكذلك تشمل الأصول غير الملموسة مثل برامج الحاسب والأعمال الفنية الأصلية المستعملة في الإنتاج.</t>
  </si>
  <si>
    <t>15ـ الأصول الثابتة:</t>
  </si>
  <si>
    <t>يساوي الإنتاج الإجمالي على أساس قيمة المنتج مطروحاً منه الإستهلاك الوسيط (المستلزمات السلعية والخدمية) على أساس تكلفة المشتري وتعويضات العاملين وإهتلاك رأس المال الثابت وصافي الضرائب غير المباشرة (الضرائب غير المباشرة مطروحاً منها الإعانات الإنتاجية).</t>
  </si>
  <si>
    <t>14ـ فائض التشغيل:</t>
  </si>
  <si>
    <t>هي مدفوعات جارية بدون مقابل تقدمها الوحدات الحكومية بما فيها الوحدات الحكومية غير المقيمة إلى المشاريع على أساس مستويات أنشطتها الإنتاجية أو على أساس كميات أو قيمة السلع أو الخدمات التي تنتجها أو تبيعها أو تستوردها، وهي متحصلات بالنسبة للمنتجين والمستوردين المقيمين. وفي حالة المنتجين المقيمين فإنها قد تصمم للتأثير على مستويات إنتاجهم أو على الأسعار التي تباع بها مخرجاتهم أو على مكافآت الوحدات المؤسسية التي تعمل في مجال الإنتاج.</t>
  </si>
  <si>
    <t>13ـ الإعانات:</t>
  </si>
  <si>
    <t>13- Subsidies:</t>
  </si>
  <si>
    <t>هي المبالغ النقدية أو العينية الإجبارية التي تدفعها المنشأة إلى الحكومة، وتشمل الضرائب المفروضة على المنتجين (للسلع والخدمات) فيما يتعلق بالإنتاج والبيع والشراء أو إستعمال السلع والخدمات التي تُحَمَل عادة على تكاليف الإنتاج وتشمل كذلك الرسوم الجمركية.</t>
  </si>
  <si>
    <r>
      <rPr>
        <b/>
        <sz val="16"/>
        <color indexed="8"/>
        <rFont val="Arial"/>
        <family val="2"/>
      </rPr>
      <t>12ـ الضرائب على الإنتاج والإستيراد</t>
    </r>
    <r>
      <rPr>
        <b/>
        <sz val="18"/>
        <color indexed="8"/>
        <rFont val="Arial"/>
        <family val="2"/>
      </rPr>
      <t xml:space="preserve"> </t>
    </r>
    <r>
      <rPr>
        <b/>
        <sz val="16"/>
        <color indexed="8"/>
        <rFont val="Arial"/>
        <family val="2"/>
      </rPr>
      <t>(الضرائب غير المباشرة):</t>
    </r>
  </si>
  <si>
    <t>التناقص (أثناء الفترة المحاسبية) في قيمة الأصول الثابتة التي يمتلكها ويستعملها المنتج نتيجة لمشاركته في العملية الإنتاجية أو القدم أو التلف الناتج عن حوادث عادية.</t>
  </si>
  <si>
    <t>Decrement (during accounting period) in value of fixed assets owned and used by producer as a result of participation in production operation, wear and tear resulting from ordinary accidents.</t>
  </si>
  <si>
    <t>11ـ الاهتلاكات:</t>
  </si>
  <si>
    <t>11- Depreciation:</t>
  </si>
  <si>
    <t>مجموع قيمة الإنتاج مطروحاً منها مجموع قيمة المستلزمات السلعية والخدمية (المدخلات الوسيطة).</t>
  </si>
  <si>
    <t>Total value of production less total value of intermediate goods and services (intermediate input).</t>
  </si>
  <si>
    <t>10ـ القيمة المضافة:</t>
  </si>
  <si>
    <t>جميع الخدمات التي تستخدم وتساعد على إنجاز عملية الإنتاج كمصروفات الصيانة وخدمات النقل والانتقالات العامة والشحن والتفريغ وإيجارات معدات ووسائل النقل وغيرها.</t>
  </si>
  <si>
    <t>All services used that help in accomplishing production, such as maintenance expenses, transport services, general transportation, shipping, unloading, rent of equipment and transportation means and others.</t>
  </si>
  <si>
    <t>9ـ المستلزمات الخدمية:</t>
  </si>
  <si>
    <t>جميع السلع التي تستهلك كمدخلات لعملية الإنتاج، باستثناء الأصول الثابتة كالمواد الخام ومواد التعبئة والتغليف والحزم والوقود والزيوت والقوى والكهرباء والمياه وقطع الغيار والعُدد والأدوات المستهلكة والأدوات الكتابية والمطبوعات وغيرها.</t>
  </si>
  <si>
    <t>8ـ المستلزمات السلعية:</t>
  </si>
  <si>
    <t>هي جميع الإيرادات التي تحصل عليها المنشأة وذلك لقيامها بأنشطة إقتصادية ثانوية خلاف النشاط الرئيسي شريطة أن لا تستطيع هذه المنشأة فصل مستلزمات الإنتاج للأنشطة الثانوية عن النشاط الرئيسي.</t>
  </si>
  <si>
    <t>All revenues received by the establishment for performing secondary economic activities other than the main economic activity, provided that this establishment is unable to separate requirements of production of secondary activities from the main activity.</t>
  </si>
  <si>
    <t>7ـ إيرادات الأنشطة الأخرى:</t>
  </si>
  <si>
    <t>هي قيمة ما تتحمله المنشأة من السلع والخدمات التي تقدم مجاناً أو مقابل تكلفة رمزية للعاملين لديها مثل وجبات الطعام والشراب بما فيها التي تستهلك أثناء السفر المتعلق بالعمل وخدمات الإسكان والمبيت والأزياء الموحدة وخدمات السيارات وغيرها من السلع المعمرة التي تُوفر للاستخدام الشخصي للعاملين والسلع والخدمات التي تنتج كمخرجات لعمليات إنتاج المنشأة مثل السفر المجاني على خطوط الطيران أو المنتجات الغذائية للمنشأة وكذلك المرافق الرياضية أو مرافق الترويح أو قضاء الإجازات ووسائل النقل ومرافق السيارات وحضانات لأطفال العاملين والخدمات العلاجية والصحية والتعليمية لأبناء العاملين والرسوم التي تتحملها المنشأة نيابة عن العاملين مثل رسوم الإقامة وتركيب التليفون وغيرها.</t>
  </si>
  <si>
    <t>ب ـ المزايا العينية:</t>
  </si>
  <si>
    <t>تشمل جميع المدفوعات النقدية المستحقة للعاملين نظير عملهم وذلك قبل استقطاع مساهماتهم في صناديق الضمان والتقاعد متضمنة الضرائب وما شابهها. كما تشمل جميع المدفوعات النقدية التي تدفع على فترات زمنية منتظمة (إسبوعية أو شهرية أو غيرها) بما فيها المدفوعات حسب القطعة والعلاوات الخاصة لقاء العمل الإضافي أو الليلي أو في العطل والمناسبات أو لقاء العمل بعيداً عن محل السكن أو في ظروف خطرة. كما تشمل العلاوات التي تدفع بصورة منتظمة مثل علاوات السكن أو الإنتقال وكذلك الإجور التي تدفع للعاملين لتغيبهم عن العمل لفترات قصيرة مثل الأعياد ولتوقف الإنتاج بصورة مؤقتة. كما تشمل الحوافز المدفوعة للعاملين بموجب نظام الحوافز وكذلك العمولات والإكراميات التي يتلقاها العاملون من المنشأة.</t>
  </si>
  <si>
    <t>أ ـ الأجور والرواتب والمزايا النقدية:</t>
  </si>
  <si>
    <t>6ـ تعويضات العاملين:</t>
  </si>
  <si>
    <t>هم أشخاص يعاونون الأخصائيين بصفة مباشرة أو غير مباشرة في أعمال البحوث والتصميم والتطوير والإنتاج والصيانة، ولهم مهارات يدوية وإلمام كاف بالمعلومات النظرية في مجال تخصصهم تمكنهم من أداء العمل وفهم الأسباب التي من أجلها يؤدى العمل على الوجه المهني والأغراض التي يرمي لها هذا العمل ويحملون عادة مؤهلات في مجال تخصصهم أو لهم خبرات طويلة في مجال عملهم.</t>
  </si>
  <si>
    <t>هـ ـ الفنيون:</t>
  </si>
  <si>
    <t>e- Technicians:</t>
  </si>
  <si>
    <t>هم أشخاص حاصلون على مؤهلات جامعية أو ما يعادلها في مجال تخصصهم.</t>
  </si>
  <si>
    <t>د ـ الأخصائيون:</t>
  </si>
  <si>
    <t>d- Specialists:</t>
  </si>
  <si>
    <t>Persons employed by the establishment for cash or in-kind wage, whether they were permanent or temporary (part time employees). It includes persons absent from work for temporary reasons, such as leaves of absence or sick leaves.</t>
  </si>
  <si>
    <t>ج ـ العاملون بأجر:</t>
  </si>
  <si>
    <t>هم أصحاب العمل أو ذويهم أو شركائهم الذين يعملون بالمنشأة الفردية أو شركات الأشخاص (تضامن، توصية بسيطة، توصية بالأسهم) كل الوقت أو لجزء منه على أن لا يقل عن ثلث الوقت ولا يتقاضون أجراً منتظماً نظير عملهم، وكذلك العاملين بالمنشأة من متدربين أو طالبي خبرة.</t>
  </si>
  <si>
    <t>Owners, relatives or partners who work in the individual establishment or individual companies (Joint-liability, Limited partnership or Limited joint-stock) full or part time. Provided that it is not less than one third of time and do not receive regular wage for their work, and employees of establishment of trainees or experience seekers.</t>
  </si>
  <si>
    <t>ب ـ العاملون بدون أجر:</t>
  </si>
  <si>
    <t>هم الأفراد الحائزون أو أصحاب رأس المال الذين يعملون فعلاً بالمنشأة.</t>
  </si>
  <si>
    <t>Holders or capital owners who actually work in the establishment.</t>
  </si>
  <si>
    <t>أ ـ أصحاب المنشأة العاملين بها:</t>
  </si>
  <si>
    <t>هم جميع الأفراد (مواطنون أو أجانب) الذين تربطهم بالمنشأة علاقة عمل مقابل أجر يحصلون عليه نهاية كل فترة صرف (يومي، إسبوعي، شهري) أو بدون أجر سواء كان هؤلاء الأفراد يعملون كل الوقت أو جزءاً منه ذكوراً أو إناثاً دائمين أو مؤقتين، ويشمل ذلك المتغيبون في إجازات مرضية أو إعتيادية أو دورات تدريبية أو منح دراسية.</t>
  </si>
  <si>
    <t>5ـ العمالة (المشتغلون):</t>
  </si>
  <si>
    <t>هو النشاط الذي تزاوله المنشأة والذي يحقق أكبر حصة في جملة قيمة إنتاج المنشأة أو اكبر عائد للمنشاة أو هو النشاط الذي يحدده صاحب أو مدير المنشأة.</t>
  </si>
  <si>
    <t>The activity practiced by the establishment that creates the largest share of total production value of the establishment or it is the activity specified by establishment’s owner or manager.</t>
  </si>
  <si>
    <t>4ـ النشاط الاقتصادي الرئيسي:</t>
  </si>
  <si>
    <r>
      <t>يضم المنشآت التي يملكها فرد أو مجموعة أفراد سواء كانوا مواطنين أو غير مواطنين وسواء كانوا أشخاصاً طبيعيين أو اعتباريين. وتشمل أيضاً المنشآت التي يشترك في رأسمالها أفراد مواطنون أو غير مواطنين، ويشمل الشركات المساهمة التي يملك رأسمالها مواطنون أو غير مواطنين</t>
    </r>
    <r>
      <rPr>
        <sz val="11.5"/>
        <color indexed="8"/>
        <rFont val="Arial"/>
        <family val="2"/>
      </rPr>
      <t>…</t>
    </r>
    <r>
      <rPr>
        <sz val="16"/>
        <color indexed="8"/>
        <rFont val="Arial"/>
        <family val="2"/>
      </rPr>
      <t xml:space="preserve"> الخ.</t>
    </r>
  </si>
  <si>
    <t>It includes the establishments that are owned by one individual or group of individuals, whether they were citizens or non-citizens or whether they were natural or artificial persons. These establishments include as well establishments where citizens or non-citizens participate in its capital and include joint-stock companies where citizens or non-citizens own its capital … etc.</t>
  </si>
  <si>
    <t>د ـ قطاع خاص:</t>
  </si>
  <si>
    <t>وهو القطاع الذي يضم المنشآت التي تساهم الحكومة في رأسمالها مع جهة أخرى سواء كانت هذه الجهة وطنية أو أجنبية.</t>
  </si>
  <si>
    <t>ج ـ قطاع مشترك ( مختلط ):</t>
  </si>
  <si>
    <t>وتضم المؤسسات التي تمارس نشاطاً إنتاجياً من سلع أو خدمات وتملك الحكومة رأسمالها بالكامل، وتسمح الحكومة لإدارة هذه المؤسسات أو الشركات بقدر كبير من السلطة للتصرف ليس فقط بإدارة عملية الإنتاج ولكن في إستخدام الأموال أيضاً. ويجب أن تتمكن هذه المؤسسات أو الشركات من الإحتفاظ بأرصدتها العاملة وائتمانها التجاري، وتتمكن من تمويل بعض أو كل تكوين رأس المال من مدخراتها هي نفسها أو احتياطيات الإهتلاك أو بالإقتراض.</t>
  </si>
  <si>
    <t>ب ـ قطاع عام ( مؤسسات حكومية ):</t>
  </si>
  <si>
    <t>المنشآت الحكومية التي تمارس عادة نشاطاً إدارياً أو خدمياً حكومياً (مثل الوزارات والإدارات)، وتكون هذه الإدارات منتجة غير سوقية، أي تنتج سلعاً وخدمات يتم توريدها إلى الأفراد أو المنشآت الأخرى بالمجان أو بأسعار رمزية ليست ذات دلالة اقتصادية، ويمكن أن تقوم هذه الإدارات بتوريد سلعها أو خدماتها إلى إدارات حكومية أخرى.</t>
  </si>
  <si>
    <t>أ ـ قطاع حكومي:</t>
  </si>
  <si>
    <t>ويقصد به القطاع الذي تنتمي إليه المنشأة من حيث الملكية.</t>
  </si>
  <si>
    <t>3ـ ملكية المنشأة:</t>
  </si>
  <si>
    <t>هي المنشأة التي تعود ملكيتها إلى الدولة مباشرة، سواء كانت مرتبطة بالميزانية العامة للدولة أو لها ميزانية مستقلة.</t>
  </si>
  <si>
    <t>An establishment owned directly by the state, whether it was related to state’s budget or has separate budget.</t>
  </si>
  <si>
    <t>ط ـ حكومي:</t>
  </si>
  <si>
    <t>i- Governmental:</t>
  </si>
  <si>
    <t>وهي منشأة مرخصة في الدولة تعد فرعا لمنشأة أجنبية وعادة تحمل نفس إسم الشركة الأم، وتتعهد الشركة الأم بتسديد كافة الإلتزامات المالية لفرع المنشأة داخل الدولة في حالة حدوث أية التزامات مالية للغير حسب الكيان القانوني للشركة الأم.</t>
  </si>
  <si>
    <t>ح ـ فرع لمنشأة أجنبية:</t>
  </si>
  <si>
    <t>زـ شركة مساهمة خاصة:</t>
  </si>
  <si>
    <t>هي شركة تصدر بها موافقة من الجهات العليا بالدولة، فيها نوعان من الشركاء مؤسسون ومساهمون، ويتكون رأسمالها من أسهم متساوية القيمة تطرح للإكتتاب العام وتكون قابلة للتداول فيما بعد، ولا يُسأل المساهمون عن التزامات الشركة المالية إلا بقدر قيمة الأسهم التي إكتتبوا بها. وينص القانون على أن لا يقل رأس مال الشركة عن مبلغ معين وعادة يتبع اسمها بعبارة (م.ع).</t>
  </si>
  <si>
    <t>و ـ شركة مساهمة:</t>
  </si>
  <si>
    <t>f- Joint-stock company:</t>
  </si>
  <si>
    <t>هي شركة يتطلب قيامها توفر الشروط الأساسية الآتية:</t>
  </si>
  <si>
    <t>The following conditions are required to establish such company:</t>
  </si>
  <si>
    <t>هـ ـ شركة ذات مسؤولية محدودة:</t>
  </si>
  <si>
    <t>هي شركة مسجلة بعقد رسمي. وتتكون من فريق من الشركاء المتضامنين وفريق من الشركاء الموصين، شأنها في ذلك شأن شركة التوصية البسيطة، إلا أن حصة فريق الشركاء الموصين في رأس المال تكون عبارة عن أسهم يُكتتب فيها. ولا تذكر أسماء هؤلاء المساهمين في عقد الشركة، ولا يُسأل هؤلاء المساهمون عن إلتزامات الشركة المالية إلا في حدود قيمة الأسهم التي ساهموا بها.</t>
  </si>
  <si>
    <t>Company registered with official contract, and composed of party of silent partners and another party of acting partners, same as Partnership Company, however share of silent partners in capital is underwritten shares. Names of these shareholders are not mentioned in company’s contract and they are only questioned within the limits of shares value that they shared in.</t>
  </si>
  <si>
    <t>د ـ شركة التوصية بالأسهم:</t>
  </si>
  <si>
    <t>d- Limited joint-stock companies:</t>
  </si>
  <si>
    <t>هي شركة تتكون من شخصين أو أكثر، وتسجل بعقد رسمي وتحتوي على فريقين من الشركاء: شركاء موصون وشركاء متضامنون، وقد تتكون الشركة من شريك واحد من كل فريق. والشركاء الموصون هم شركاء منصوص على أسمائهم في عقد الشركة بصفتهم هذه، وهم مسؤولون عن التزامات الشركة المالية مسؤولية مقيدة في حدود أنصبتهم في رأس المال. أما الشركاء المتضامنون فمسؤوليتهم غير محددة مثل الشركاء المتضامنون في شركات التضامن.</t>
  </si>
  <si>
    <t>Company composed of two or more persons and registered by official contract. It includes two parties of partners: silent partners and acting partners. The company could be composed of one partner of each party. Silent partners are partners stated by name in company’s contract and they are responsible limited responsibility for financial commitments of the company within the limits of their share in capital, while responsibility of acting partners is not limited as silent partners in joint-liability companies.</t>
  </si>
  <si>
    <t>ج ـ شركة التوصية البسيطة:</t>
  </si>
  <si>
    <t>هي شركة تتكون من شخصين أو أكثر وتسجل بعقد رسمي، (كل شريك فيها متضامن) أي ضامناً لغيره من الشركاء متضامناً معهم، وكل منهم مسؤول عن التزامات الشركة المالية مسؤولية مطلقة في حدود رأس المال المدفوع للشركة وكذلك أملاكه الخاصة.</t>
  </si>
  <si>
    <t>ب ـ شركة تضامن:</t>
  </si>
  <si>
    <t>هي المنشأة التي يحوزها فرد (شخص طبيعي) ولا يشاركه في حيازتها أحد.</t>
  </si>
  <si>
    <t>Establishment owned by one person (natural person), where no one has partnership in its holding.</t>
  </si>
  <si>
    <t>هو الوضع القانوني لملكية رأس مال المنشآت التي تهدف إلى الربح وتشمل المنشآت الفردية وشركات التضامن وشركات التوصية البسيطة وشركات التوصية بالأسهم والشركات ذات المسؤولية المحدودة والشركات المساهمة والشركات المساهمة الخاصة وفرع لمنشأة أجنبية و الحكومي .</t>
  </si>
  <si>
    <t>2- الكيان القانوني:</t>
  </si>
  <si>
    <t>مشروع أو جزء من مشروع، له موقع ثابت، يقوم بأداء نوع أو أكثر من الأنشطة الاقتصادية تحت إدارة واحدة ولديها أو يمكن أن يكون لديها حسابات منتظمة، وقد يكون حائز المشروع شخصاً طبيعياً أو اعتباريا.</t>
  </si>
  <si>
    <t>Project or part of project in a fixed location, performing one or more economic activity under one administration and has or could have regular accounts. Holder of project could be natural or artificial person.</t>
  </si>
  <si>
    <t>1- المنشأة:</t>
  </si>
  <si>
    <t>أهم المفاهيم والتعاريف</t>
  </si>
  <si>
    <t>Concepts and definitions</t>
  </si>
  <si>
    <t>غير قطريين</t>
  </si>
  <si>
    <r>
      <t xml:space="preserve">رمز النشاط
</t>
    </r>
    <r>
      <rPr>
        <sz val="8"/>
        <color indexed="8"/>
        <rFont val="Arial"/>
        <family val="2"/>
      </rPr>
      <t>Activity Code</t>
    </r>
  </si>
  <si>
    <r>
      <rPr>
        <b/>
        <sz val="10"/>
        <color indexed="8"/>
        <rFont val="Arial"/>
        <family val="2"/>
      </rPr>
      <t>رمز النشاط</t>
    </r>
    <r>
      <rPr>
        <b/>
        <sz val="12"/>
        <color indexed="8"/>
        <rFont val="Arial"/>
        <family val="2"/>
      </rPr>
      <t xml:space="preserve">
</t>
    </r>
    <r>
      <rPr>
        <sz val="8"/>
        <color indexed="8"/>
        <rFont val="Arial"/>
        <family val="2"/>
      </rPr>
      <t>Activity Code</t>
    </r>
  </si>
  <si>
    <r>
      <rPr>
        <b/>
        <sz val="10"/>
        <rFont val="Arial"/>
        <family val="2"/>
      </rPr>
      <t>المجموع</t>
    </r>
    <r>
      <rPr>
        <b/>
        <sz val="11"/>
        <rFont val="Arial"/>
        <family val="2"/>
      </rPr>
      <t xml:space="preserve">
</t>
    </r>
    <r>
      <rPr>
        <b/>
        <sz val="8"/>
        <rFont val="Arial"/>
        <family val="2"/>
      </rPr>
      <t>Total</t>
    </r>
  </si>
  <si>
    <r>
      <t xml:space="preserve">رمز نشاط
</t>
    </r>
    <r>
      <rPr>
        <b/>
        <sz val="8"/>
        <color indexed="8"/>
        <rFont val="Arial"/>
        <family val="2"/>
      </rPr>
      <t>Activity Code</t>
    </r>
  </si>
  <si>
    <r>
      <t xml:space="preserve">المجموع
</t>
    </r>
    <r>
      <rPr>
        <b/>
        <sz val="8"/>
        <rFont val="Arial"/>
        <family val="2"/>
      </rPr>
      <t>Total</t>
    </r>
  </si>
  <si>
    <r>
      <t xml:space="preserve">رمز نشاط
</t>
    </r>
    <r>
      <rPr>
        <b/>
        <sz val="8"/>
        <rFont val="Arial"/>
        <family val="2"/>
      </rPr>
      <t>Activity Code</t>
    </r>
  </si>
  <si>
    <t>Depreciations</t>
  </si>
  <si>
    <r>
      <rPr>
        <b/>
        <sz val="10"/>
        <color indexed="8"/>
        <rFont val="Arial"/>
        <family val="2"/>
      </rPr>
      <t>رمز نشاط</t>
    </r>
    <r>
      <rPr>
        <b/>
        <sz val="12"/>
        <color indexed="8"/>
        <rFont val="Arial"/>
        <family val="2"/>
      </rPr>
      <t xml:space="preserve">
</t>
    </r>
    <r>
      <rPr>
        <b/>
        <sz val="8"/>
        <color indexed="8"/>
        <rFont val="Arial"/>
        <family val="2"/>
      </rPr>
      <t>Activity Code</t>
    </r>
  </si>
  <si>
    <r>
      <t>رمز النشاط</t>
    </r>
    <r>
      <rPr>
        <b/>
        <sz val="12"/>
        <color indexed="8"/>
        <rFont val="Arial"/>
        <family val="2"/>
      </rPr>
      <t xml:space="preserve">
</t>
    </r>
    <r>
      <rPr>
        <sz val="8"/>
        <color indexed="8"/>
        <rFont val="Arial"/>
        <family val="2"/>
      </rPr>
      <t>Activity Code</t>
    </r>
  </si>
  <si>
    <t>Particulars</t>
  </si>
  <si>
    <t>Table No.</t>
  </si>
  <si>
    <t>رقم الجدول</t>
  </si>
  <si>
    <t>Data presentation</t>
  </si>
  <si>
    <t>تقديم</t>
  </si>
  <si>
    <t>مقدمة</t>
  </si>
  <si>
    <t>الفصل الأول (إطار المنشأت العاملة)</t>
  </si>
  <si>
    <t xml:space="preserve">عدد المنشآت و المشتغلين حسب حجم المنشأة و النشاط الإقتصادي الرئيسي </t>
  </si>
  <si>
    <t>الفصل الرابع
تقديرات "نشاط النقل والإتصالات"
(إجمالي الباب الثاني والثالث)</t>
  </si>
  <si>
    <t>Appendix : Annual questionnaire of Transport and Communications Statistics</t>
  </si>
  <si>
    <t>ملحق الاستمارة السنوية لإحصاءات النقل والإتصالات</t>
  </si>
  <si>
    <r>
      <rPr>
        <b/>
        <sz val="10"/>
        <rFont val="Arial"/>
        <family val="2"/>
      </rPr>
      <t>رمز النشاط</t>
    </r>
    <r>
      <rPr>
        <b/>
        <sz val="12"/>
        <rFont val="Arial"/>
        <family val="2"/>
      </rPr>
      <t xml:space="preserve">
</t>
    </r>
    <r>
      <rPr>
        <sz val="8"/>
        <rFont val="Arial"/>
        <family val="2"/>
      </rPr>
      <t>Activity Code</t>
    </r>
  </si>
  <si>
    <t xml:space="preserve">     And Allah grants success</t>
  </si>
  <si>
    <t xml:space="preserve">      والله ولي التوفيق،،،</t>
  </si>
  <si>
    <t>جدول رقم (29)</t>
  </si>
  <si>
    <t>CHAPTER 4
ESTIMATES OF "TRANSPORT AND COMMUNICATIONS ACTIVITY"
(Total of chapters 2 and 3)</t>
  </si>
  <si>
    <t>الفصل الثاني
المنشأت التي تستخدم أقل من 10 مشتغلين</t>
  </si>
  <si>
    <t>الفصل الثالث
المنشأت التي تستخدم 10 مشتغلين فأكثر</t>
  </si>
  <si>
    <t>CHAPTER 3
ESTABLISHMENTS EMPLOYING 10 EMPLOYEES &amp; MORE"</t>
  </si>
  <si>
    <t>CHAPTER 2
ESTABLISHMENTS EMPLOYING "LESS THAN 10 EMPLOYEES"</t>
  </si>
  <si>
    <t>CHAPTER 1 : OPERATING ESTABLISHMENTS FRAME</t>
  </si>
  <si>
    <t>تقديرات المنشآت (أقل من 10 مشتغلين).</t>
  </si>
  <si>
    <t>Establishments estimates (less than 10 employees).</t>
  </si>
  <si>
    <t>Comprehensive counting estimates (10 employees and more).</t>
  </si>
  <si>
    <t>Concepts and Definitions</t>
  </si>
  <si>
    <t>1- The Establishment:</t>
  </si>
  <si>
    <t>2- Legal Entity:</t>
  </si>
  <si>
    <t>b- Joint-liability Company:</t>
  </si>
  <si>
    <t>c- Limited Partnership Company:</t>
  </si>
  <si>
    <t>e- Limited Liability Company:</t>
  </si>
  <si>
    <t>g- Special joint-stock Company:</t>
  </si>
  <si>
    <t>h- Foreign Establishment Branch:</t>
  </si>
  <si>
    <t>3- Ownership of Establishment:</t>
  </si>
  <si>
    <t>a- Government Sector:</t>
  </si>
  <si>
    <t>b- Public Sector (Government Establishments):</t>
  </si>
  <si>
    <t>c- Joint Sector (Mixed):</t>
  </si>
  <si>
    <t>d- Private Sector:</t>
  </si>
  <si>
    <t>4- Main Economic Activity:</t>
  </si>
  <si>
    <t>5- Employment (Employees):</t>
  </si>
  <si>
    <t>a- Owners Working in the Establishment:</t>
  </si>
  <si>
    <t>b- Unpaid Employees:</t>
  </si>
  <si>
    <t>c- Paid Employees:</t>
  </si>
  <si>
    <t>a) Wages, Salaries and Cash Benefits:</t>
  </si>
  <si>
    <t>6- Compensations of Employees:</t>
  </si>
  <si>
    <t>b)    In-kind Benefits:</t>
  </si>
  <si>
    <t>7- Revenues of Other Activities:</t>
  </si>
  <si>
    <t>8- Intermediate Goods:</t>
  </si>
  <si>
    <t>9- Intermediate Services:</t>
  </si>
  <si>
    <t>10- Value Added:</t>
  </si>
  <si>
    <t>12- Taxes on Production and Import (Indirect Taxes):</t>
  </si>
  <si>
    <t>14- Operating Surplus:</t>
  </si>
  <si>
    <t>15- Fixed Assets:</t>
  </si>
  <si>
    <t>18- Profit of Shares:</t>
  </si>
  <si>
    <r>
      <t xml:space="preserve">الفصل الأول
(إطار المنشأت العاملة)
</t>
    </r>
    <r>
      <rPr>
        <b/>
        <sz val="18"/>
        <rFont val="Arial"/>
        <family val="2"/>
      </rPr>
      <t>CHAPTER 1 
OPERATING ESTABLISHMENTS FRAME</t>
    </r>
  </si>
  <si>
    <r>
      <t xml:space="preserve">الفصل الثاني
المنشأت التي تستخدم أقل من 10 مشتغلين
</t>
    </r>
    <r>
      <rPr>
        <b/>
        <sz val="18"/>
        <rFont val="Arial"/>
        <family val="2"/>
      </rPr>
      <t xml:space="preserve">CHAPTER 2
ESTABLISHMENTS EMPLOYING 
"LESS THAN 10 EMPLOYEES" </t>
    </r>
  </si>
  <si>
    <r>
      <t xml:space="preserve">قطريون
</t>
    </r>
    <r>
      <rPr>
        <b/>
        <sz val="8"/>
        <rFont val="Arial"/>
        <family val="2"/>
      </rPr>
      <t>Qataris</t>
    </r>
  </si>
  <si>
    <t>Qataris</t>
  </si>
  <si>
    <t>Compensations Of Employees</t>
  </si>
  <si>
    <r>
      <t xml:space="preserve">الفصل الثالث
المنشأت التي تستخدم 10 مشتغلين فأكثر
</t>
    </r>
    <r>
      <rPr>
        <b/>
        <sz val="18"/>
        <rFont val="Arial"/>
        <family val="2"/>
      </rPr>
      <t xml:space="preserve">CHAPTER 3
ESTABLISHMENTS EMPLOYING
"10 EMPLOYEES &amp; MORE                        </t>
    </r>
  </si>
  <si>
    <t>قطريون
Qataris</t>
  </si>
  <si>
    <r>
      <rPr>
        <b/>
        <sz val="18"/>
        <rFont val="Arial"/>
        <family val="2"/>
      </rPr>
      <t>الفصل الرابع 
تقديرات نشاط النقل والإتصالات
(إجمالي الفصل الثاني والثالث)
CHAPTER 4</t>
    </r>
    <r>
      <rPr>
        <b/>
        <sz val="16"/>
        <rFont val="Arial"/>
        <family val="2"/>
      </rPr>
      <t xml:space="preserve">
ESTIMATES OF TRANSPORT
AND COMMUNICATIONS ACTIVITY 
(TOTAL OF CHAPTERS 2 AND 3)
</t>
    </r>
  </si>
  <si>
    <t>أصحاب عمل يعملون بالمنشأة بأجر</t>
  </si>
  <si>
    <t>أصحاب عمل يعملون بالمنشأة بدون اجر</t>
  </si>
  <si>
    <t>إداريون</t>
  </si>
  <si>
    <t>أخصائيون وفنيون مهندسون وفنيون ومحاسبون و موظفو مشتريات ومبيعات</t>
  </si>
  <si>
    <t>كتبـــة</t>
  </si>
  <si>
    <t>Rents of non- residential buildings</t>
  </si>
  <si>
    <t>النقل البري و النقل عبر الأنابيب</t>
  </si>
  <si>
    <t>الاتصالات</t>
  </si>
  <si>
    <t>Land transport and transport via pipelines</t>
  </si>
  <si>
    <t>Telecommunications</t>
  </si>
  <si>
    <t>Other passenger land transport</t>
  </si>
  <si>
    <t>Freight transport by road</t>
  </si>
  <si>
    <t>أنواع النقل البري الأخرى للركاب</t>
  </si>
  <si>
    <t>Urban and suburban passenger land transport (with time schedule)</t>
  </si>
  <si>
    <t>النقل البري للركاب في المدن والضواحي ( بمواعيد).</t>
  </si>
  <si>
    <t>Other passenger land transport (without time schedule)</t>
  </si>
  <si>
    <t>النقل البري للركاب غير المحدد بمواعيد</t>
  </si>
  <si>
    <t>النقل البري للركاب في المدن والضواحي ( بمواعيد)</t>
  </si>
  <si>
    <t>1- The Scope:</t>
  </si>
  <si>
    <t>49 - Land transport and transport via pipelines activities</t>
  </si>
  <si>
    <t>50 - Water transport activities</t>
  </si>
  <si>
    <t>TRANSPORT &amp; COMMUNICATION STATISTICSs (LESS THAN 10 EMPLOYEES)</t>
  </si>
  <si>
    <t>Other Service expenses</t>
  </si>
  <si>
    <t>تقديرات القيمة المضافة حسب النشاط الاقتصادي الرئيسي ( الحد الثاني )</t>
  </si>
  <si>
    <t>أهم المؤشرات الإقتصادية حسب النشاط الإقتصادي الرئيسي( الحد الثاني )</t>
  </si>
  <si>
    <t>ESTIMATES OF VALUE ADDED BY MAIN ECONOMIC ACTIVITY (two digits)</t>
  </si>
  <si>
    <t>MAIN ECONOMIC INDICATORS BY MAIN ECONOMIC ACTIVITY (two digits)</t>
  </si>
  <si>
    <t>ESTIMATES OF VALUE ADDED BY MAIN ECONOMIC ACTIVITY (four digits)</t>
  </si>
  <si>
    <t>MAIN ECONOMIC INDICATORS BY MAIN ECONOMIC ACTIVITY (four digits)</t>
  </si>
  <si>
    <t>تقديرات القيمة المضافة حسب النشاط الاقتصادي الرئيسي ( الحد الرابع )</t>
  </si>
  <si>
    <t>أهم المؤشرات الإقتصادية حسب النشاط الإقتصادي الرئيسي( الحد الرابع )</t>
  </si>
  <si>
    <t>أهم المؤشرات الإقتصادية حسب النشاط الإقتصادي الرئيسي( الحد الثاني)</t>
  </si>
  <si>
    <t>تقديرات القيمة المضافة حسب النشاط الاقتصادي الرئيسي( الحد الرابع )</t>
  </si>
  <si>
    <t>تقديرات القيمة المضافة حسب النشاط الاقتصادي الرئيسي( الحد الثاني )</t>
  </si>
  <si>
    <t>جدول المحتويات</t>
  </si>
  <si>
    <t>Table of Contents</t>
  </si>
  <si>
    <t>علماً بأن هذه الإحصاءات تتضمن بيانات عن منشآت القطاع الحكومي والمختلط والخاص، ولا تشمل النشاط غير المنظم .</t>
  </si>
  <si>
    <t>It should be noted that these statistics include data of public, mixed and private sector establishments it , doesn't include informal sector .</t>
  </si>
  <si>
    <t>3-Reference Period:</t>
  </si>
  <si>
    <t>تقديرات نشاط النقل والاتصالات (تشمل إجمالي الباب الثاني والثالث).</t>
  </si>
  <si>
    <t>Estimates of Transport and communications (total of chapters 2 and 3).</t>
  </si>
  <si>
    <t>تم عرض البيانات في أربعة فصول على الوجه التالي:-</t>
  </si>
  <si>
    <t>NUMBER OF  EMPLOYEES BY SEX, NATIONALITY &amp; MAIN ECONOMIC ACTIVITY</t>
  </si>
  <si>
    <t>NUMBER OF EMPLOYEES &amp; ESTIMATES OF  COMPENSATIONS OF EMPLOYEES BY NATIONALITY &amp; MAIN ECONOMIC ACTIVITY</t>
  </si>
  <si>
    <t>NUMBER OF EMPLOYEES &amp; ESTIMATES OF  COMPENSATIONS OF EMPLOYEES BY SEX &amp; OCCUPATION</t>
  </si>
  <si>
    <t>NUMBER OF EMPLOYEES &amp; ESTIMATES OF COMPENSATIONS OF EMPLOYEES BY NATIONALITY &amp; MAIN ECONOMIC ACTIVITY</t>
  </si>
  <si>
    <t>NUMBER OF EMPLOYEES &amp; ESTIMATES OF COMPENSATION OF EMPLOYEES BY SEX &amp; OCCUPATION</t>
  </si>
  <si>
    <t>NUMBER OF EMPLOYEES &amp; ESTIMATES OF COMPENSATIONS OF EMPLOYEES BY SEX &amp; OCCUPATION</t>
  </si>
  <si>
    <t>NUMBER OF EMPLOYEES &amp; ESTIMATES OF  COMPENSATION OF EMPLOYEES BY SEX &amp; OCCUPATION</t>
  </si>
  <si>
    <t xml:space="preserve">This bulletin covers the activities of transport and communications of the National Classification of Economic Activities, derived from the fourth revision of the International Standard Industrial Classification of all Economic Activities (ISIC), which was adopted by the United Nations Statistical Division (UNSD).
As of this issue of the bulletin, a shift to the 4th. revision of the classification has been achieved. National groups of classification are as follows :
                                                                                                                                                                                          </t>
  </si>
  <si>
    <t>49 - انشطة النقل البري والنقل عبر الأنابيب</t>
  </si>
  <si>
    <t>50 - أنشطة النقل المائي</t>
  </si>
  <si>
    <t xml:space="preserve">52 - التخزين وأنشطة الدعم للنقل     </t>
  </si>
  <si>
    <t xml:space="preserve">53 - أنشطة البريد ونقل الطرود </t>
  </si>
  <si>
    <t>61 - أنشطة الاتصالات</t>
  </si>
  <si>
    <t xml:space="preserve">52-Warehousing and support activities for transportation activities  </t>
  </si>
  <si>
    <t>53- Postal and courier activities</t>
  </si>
  <si>
    <t xml:space="preserve">61- Telecommunications activities  </t>
  </si>
  <si>
    <t xml:space="preserve">تغطي هذه النشرة السنوية أنشطة النقل والاتصالات  من التصنيف الوطني للأنشطة الاقتصادية المنبثق عن التنقيح الرابع للتصنيف الصناعي الدولي الموحد لجميع الانشطة الاقتصادية الصادر من شعبة الاحصاء التابعة للأمم المتحدة حيث جرى الانتقال إلى هذا التنقيح اعتبارا من هذا العدد للنشرة مفصلة على مستوى مجموعات تصنيف وطنية وذلك على النحو التالي : 
</t>
  </si>
  <si>
    <t xml:space="preserve"> -</t>
  </si>
  <si>
    <r>
      <t>Field and office</t>
    </r>
    <r>
      <rPr>
        <sz val="10"/>
        <rFont val="Arial"/>
        <family val="2"/>
      </rPr>
      <t xml:space="preserve"> reviewing</t>
    </r>
    <r>
      <rPr>
        <sz val="10"/>
        <color indexed="8"/>
        <rFont val="Arial"/>
        <family val="2"/>
      </rPr>
      <t xml:space="preserve"> of the frame was made to check the number of employees and the remaining frame data of the economic activity.</t>
    </r>
  </si>
  <si>
    <t>Data of establishments employing ten employees and more were collected through comprehensive counting, while establishments employing less than ten employees were studied through a sample.</t>
  </si>
  <si>
    <t>تم التدقيق الميداني والمكتبي للإطار للتأكد من عدد العاملين وباقي بيانات الإطار للنشاط الاقتصادي.</t>
  </si>
  <si>
    <t>تم جمع بيانات المنشآت التي يعمل بها عشرة مشتغلين فأكثر بالحصر الشامل، أما المنشآت التي يعمل بها أقل من عشرة مشتغلين فقد تمت دراستها بالعينة.</t>
  </si>
  <si>
    <r>
      <t>أ</t>
    </r>
    <r>
      <rPr>
        <b/>
        <sz val="14"/>
        <color indexed="8"/>
        <rFont val="Arial"/>
        <family val="2"/>
      </rPr>
      <t>سلوب عرض البيانات:</t>
    </r>
  </si>
  <si>
    <t>Important note:
         Inequality of totals in some tables هis due to approximation.</t>
  </si>
  <si>
    <t xml:space="preserve">Data Presentation </t>
  </si>
  <si>
    <t>*</t>
  </si>
  <si>
    <t>تتكون من شريكين أو أكثر بعقد رسمي، ولا يزيد عدد الشركاء فيها عن عدد تنص عليه قوانين الدولة المعنية، يذكرون بالاسم في عقد الشركة.</t>
  </si>
  <si>
    <t>لا يقل رأس مال الشركة عن مبلغ تحدده قوانين الدولة المعنية.</t>
  </si>
  <si>
    <t>كل شريك من الشركاء مسؤول عن الالتزامات المالية للشركة بقدر حصته في رأس المال فقط.</t>
  </si>
  <si>
    <t>محظور على الشركة الإشتغال في أعمال التأمين أو أعمال البنوك أو الإدخار أو تلقي الودائع أو إستثمار الأموال لحساب الغير بوجه عام.</t>
  </si>
  <si>
    <t>تؤسس الشركة لمدة محددة ويُنص بالمدة في عقد تأسيس الشركة.</t>
  </si>
  <si>
    <t>لابد أن يكون اسم الشركة التجاري متبوعاً بعبارة ذات مسؤولية محدودة ( ذ.م.م) أي أنه يمكن معرفة هذا النوع من الشركات من واقع عنوانها أو إسمها التجاري.</t>
  </si>
  <si>
    <t>Composed of two or more partners by official contract and number of partners should not exceed the number stated in the laws of the concerned country and mentioned namely in the company’s contract.</t>
  </si>
  <si>
    <t>Company’s capital should not be less than a specific amount determined by the laws of the concerned country</t>
  </si>
  <si>
    <t>Each partner is responsible for company’s obligations within the amount of his share in capital only.</t>
  </si>
  <si>
    <t>The company is prohibited in general from practicing activities of insurance, banking, saving, receiving deposits or investing funds for others.</t>
  </si>
  <si>
    <t>The company is established for a specific period that should be stated in the company’s articles of incorporation.</t>
  </si>
  <si>
    <t>The company’s commercial name should be followed by the expression “with limited liability (W.L.L.)”, i.e. such companies could be identified by the address or commercial name.</t>
  </si>
  <si>
    <r>
      <t xml:space="preserve">A company approved by the state's supreme authorities. It </t>
    </r>
    <r>
      <rPr>
        <sz val="10"/>
        <color indexed="8"/>
        <rFont val="Arial"/>
        <family val="2"/>
      </rPr>
      <t>has two types of partners, founder and shareholder, and its capital is composed of shares equal in value that are placed for underwriting and could be circulated later. The partners are not questioned for company’s financial obligation other than the value of shares they subscribed to. The law should state that company’s capital should not be less than certain amount and its name usually followed by (J.C)</t>
    </r>
  </si>
  <si>
    <t>هي شركة يتكون رأسمالها من أسهم متساوية القيمة غير مطروحة للإكتتاب العام وغير قابلة للتداول ويطرح الإكتتاب فيها لعدد محدود من الأشخاص عادة المؤسسون، ولا تتعدى مسؤولية المساهم حدود حصته من الأسهم في رأسمال الشركة.</t>
  </si>
  <si>
    <r>
      <t>Its capital is composed of equal value shares which are non-negotiable or not offered for subscription.</t>
    </r>
    <r>
      <rPr>
        <sz val="10"/>
        <color indexed="8"/>
        <rFont val="Arial"/>
        <family val="2"/>
      </rPr>
      <t xml:space="preserve"> Underwriting is for limited number of persons, usually founders, and responsibility of shareholder does not exceed the limit of his shares in company’s capital.</t>
    </r>
  </si>
  <si>
    <t>An establishment authorized by the state, which is considered as a branch of foreign establishment and usually bears the name of Mother Company. The mother company undertakes to pay all financial obligations of the branch in the state in case of occurrence of any financial obligations in accordance with legal entity of Mother Company.</t>
  </si>
  <si>
    <r>
      <t xml:space="preserve">The sector that includes establishments that the government contributes in its capital with another entity, whether this entity is </t>
    </r>
    <r>
      <rPr>
        <sz val="10"/>
        <rFont val="Arial"/>
        <family val="2"/>
      </rPr>
      <t>national or foreign.</t>
    </r>
  </si>
  <si>
    <t>هم الأفراد العاملون بالمنشأة نظير أجر نقدي أو عيني سواء كانوا دائمين أو مؤقتين (مُستخدمين جزءاً من الدوام ). ويدخل في عداد المشتغلين، المتغيبون عن العمل لأسباب مؤقتة مثل الإجازات العادية والمرضية.</t>
  </si>
  <si>
    <r>
      <t>Market value of stoc</t>
    </r>
    <r>
      <rPr>
        <sz val="10"/>
        <rFont val="Arial"/>
        <family val="2"/>
      </rPr>
      <t xml:space="preserve">k of final and incomplete </t>
    </r>
    <r>
      <rPr>
        <sz val="10"/>
        <color indexed="8"/>
        <rFont val="Arial"/>
        <family val="2"/>
      </rPr>
      <t>goods in a certain time. It includes as well products that are produced by the establishment, that still preserve them without alteration, sell them, supply them to other establishments or use them in other way. In addition, it includes products possessed by the establishment in order to be used as intermediate consumption or re-sell them without further alteration.</t>
    </r>
  </si>
  <si>
    <t>It represents the amount spent during the year on fixed assets of machinery, equipment, buildings, land, means of transport, furniture and other similar tangible assets in order to be used in production of goods and services.</t>
  </si>
  <si>
    <r>
      <t xml:space="preserve">It is the durable produced assets that are used repeatedly or continuously in process of production for </t>
    </r>
    <r>
      <rPr>
        <sz val="10"/>
        <rFont val="Arial"/>
        <family val="2"/>
      </rPr>
      <t>a minimum period of 1 year</t>
    </r>
    <r>
      <rPr>
        <sz val="10"/>
        <color indexed="8"/>
        <rFont val="Arial"/>
        <family val="2"/>
      </rPr>
      <t>. It includes land, mines reserve, forests and other similar tangible assets that could not be reproduced. It also includes facilities, machinery, equipment and agricultural and animal assets that could be used repeatedly or continuously, i.e. productive fruit trees and reproduction, fattening, milking and towing animals. It includes as well intangible assets such as computer programs and original artwork that are used in production.</t>
    </r>
  </si>
  <si>
    <r>
      <t xml:space="preserve">It is equal to total product on the basis of product value </t>
    </r>
    <r>
      <rPr>
        <sz val="10"/>
        <rFont val="Arial"/>
        <family val="2"/>
      </rPr>
      <t xml:space="preserve">deducitng </t>
    </r>
    <r>
      <rPr>
        <sz val="10"/>
        <color indexed="8"/>
        <rFont val="Arial"/>
        <family val="2"/>
      </rPr>
      <t>intermediate consumption (Intermediate goods and services) on the basis of purchaser cost, compensation of employees, fixed capital depreciation and net indirect taxes (indirect taxes less production subsidies).</t>
    </r>
  </si>
  <si>
    <t>عدد المشتغلين حسب الجنسية و الجنس و النشاط الإقتصادي الرئيسي</t>
  </si>
  <si>
    <t>عدد المشتغلين و تقديرات تعويضات العاملين حسب الجنسية و النشاط الإقتصادي الرئيسي</t>
  </si>
  <si>
    <t>جدول رقم (16) القيمة ألف ريال قطري</t>
  </si>
  <si>
    <t xml:space="preserve">عدد المشتغلين حسب الجنسية و الجنس و النشاط الإقتصادي الرئيسي </t>
  </si>
  <si>
    <t xml:space="preserve">يسر جهاز التخطيط  والإحصاء أن يقدم هذا العدد من النشرة السنوية ضمن سلسلة نشراته التخصصية المختلفة، وذلك في إطار خطة الجهاز الطموحة والمتوازنة في توفير وتطوير الإحصاءات الإقتصادية.
</t>
  </si>
  <si>
    <r>
      <t>The Planning and Statistics Authority is pleased to present this</t>
    </r>
    <r>
      <rPr>
        <b/>
        <sz val="12"/>
        <color indexed="10"/>
        <rFont val="Arial"/>
        <family val="2"/>
      </rPr>
      <t xml:space="preserve"> </t>
    </r>
    <r>
      <rPr>
        <b/>
        <sz val="12"/>
        <color indexed="8"/>
        <rFont val="Arial"/>
        <family val="2"/>
      </rPr>
      <t>annual bulletin of its series of bulletins within the framework of its ambitious and balanced plan in providing and developing economic statistics.</t>
    </r>
  </si>
  <si>
    <t>كما يسر الجهاز أن يتقدم بالشكر الجزيل لمسئولي المنشآت من مؤسسات وشركات لتعاونهم ومساهمتهم في إصدار هذه النشرة.</t>
  </si>
  <si>
    <r>
      <t>The Authority has the pleasure</t>
    </r>
    <r>
      <rPr>
        <b/>
        <sz val="12"/>
        <rFont val="Arial"/>
        <family val="2"/>
      </rPr>
      <t xml:space="preserve"> to express its gratitude to heads of </t>
    </r>
    <r>
      <rPr>
        <b/>
        <sz val="12"/>
        <color indexed="8"/>
        <rFont val="Arial"/>
        <family val="2"/>
      </rPr>
      <t>corporations and companies for their cooperation and contribution in accomplishing this bulletin.</t>
    </r>
    <r>
      <rPr>
        <b/>
        <sz val="12"/>
        <color indexed="9"/>
        <rFont val="Arial"/>
        <family val="2"/>
      </rPr>
      <t>XXX</t>
    </r>
  </si>
  <si>
    <t>ويرحب  الجهاز بأية ملاحظات وإقتراحات من شأنها تحسين مضمون هذه النشرة.</t>
  </si>
  <si>
    <t>The Authority welcomes any remarks and suggestions that could improve contents of this bulletin.</t>
  </si>
  <si>
    <r>
      <rPr>
        <b/>
        <sz val="14"/>
        <rFont val="Sultan bold"/>
        <charset val="178"/>
      </rPr>
      <t>د. صالح بن محمد النابت</t>
    </r>
    <r>
      <rPr>
        <b/>
        <sz val="16"/>
        <rFont val="Sultan bold"/>
        <charset val="178"/>
      </rPr>
      <t xml:space="preserve">
</t>
    </r>
    <r>
      <rPr>
        <b/>
        <sz val="12"/>
        <rFont val="Times New Roman"/>
        <family val="1"/>
      </rPr>
      <t>رئيس جهاز التخطيط والإحصاء</t>
    </r>
  </si>
  <si>
    <t>أسلوب عرض البيانات</t>
  </si>
  <si>
    <t xml:space="preserve">51- Air transport activities  </t>
  </si>
  <si>
    <t>51 - انشطة النقل الجوي</t>
  </si>
  <si>
    <t>تقديرات الحصر الشامل (10 مشتغلين فأكثر).</t>
  </si>
  <si>
    <t>a- Individual Establishment:</t>
  </si>
  <si>
    <t>أ ـ المنشأة الفردية:</t>
  </si>
  <si>
    <t>Table No. (1)</t>
  </si>
  <si>
    <t>Table No. (2)</t>
  </si>
  <si>
    <t>Table No. (3)</t>
  </si>
  <si>
    <t>جدول رقم (3)</t>
  </si>
  <si>
    <t>Table No. (5) Value QR.000</t>
  </si>
  <si>
    <t>Table No. (6) Value QR.000</t>
  </si>
  <si>
    <t>Table No. (7) Value QR.000</t>
  </si>
  <si>
    <t>Table No. (8) Value QR.000</t>
  </si>
  <si>
    <t>جدول رقم (8) القيمة ألف ريال قطري</t>
  </si>
  <si>
    <t>Table No. (9) Value QR.000</t>
  </si>
  <si>
    <t>جدول رقم (9) القيمة ألف ريال قطري</t>
  </si>
  <si>
    <t>Table No. (10)</t>
  </si>
  <si>
    <t>Table No. (11)</t>
  </si>
  <si>
    <t>Table No. (12)</t>
  </si>
  <si>
    <t>جدول رقم (12)</t>
  </si>
  <si>
    <t>جدول رقم (17) القيمة ألف ريال قطري</t>
  </si>
  <si>
    <t>Table No. (17) Value QR.000</t>
  </si>
  <si>
    <t>Table No. (18) Value QR.000</t>
  </si>
  <si>
    <t>جدول رقم (18) القيمة ألف ريال قطري</t>
  </si>
  <si>
    <t>Table No. (19)</t>
  </si>
  <si>
    <t>Table No. (20)</t>
  </si>
  <si>
    <t>جدول رقم (21)</t>
  </si>
  <si>
    <t>Table No. (21)</t>
  </si>
  <si>
    <t>Table No. (13) Value QR.000</t>
  </si>
  <si>
    <t>عدد المشتغلين</t>
  </si>
  <si>
    <t>قطع غيار وعدد وادوات مسنهلكة</t>
  </si>
  <si>
    <t>نقل وانتقالات عمه تشمل مصاريف نقل مهمات رسمية</t>
  </si>
  <si>
    <t xml:space="preserve">انتاجية المشتغل ريال قطري </t>
  </si>
  <si>
    <t>Table No. (22) Value QR.000</t>
  </si>
  <si>
    <t>Table No. (23) Value QR.000</t>
  </si>
  <si>
    <t>Table No. (24) Value QR.000</t>
  </si>
  <si>
    <t>جدول رقم (26) القيمة ألف ريال قطري</t>
  </si>
  <si>
    <t>Table No. (26) Value QR.000</t>
  </si>
  <si>
    <t>جدول رقم (27) القيمة ألف ريال قطري</t>
  </si>
  <si>
    <t>Table No. (27) Value QR.000</t>
  </si>
  <si>
    <t>Table No. (28)</t>
  </si>
  <si>
    <t>Table No. (29)</t>
  </si>
  <si>
    <r>
      <rPr>
        <sz val="11"/>
        <rFont val="Arial Black"/>
        <family val="2"/>
      </rPr>
      <t xml:space="preserve">Dr.Saleh Bin Mohammed Al-Nabit
</t>
    </r>
    <r>
      <rPr>
        <b/>
        <sz val="10"/>
        <rFont val="Arial"/>
        <family val="2"/>
      </rPr>
      <t>President ,Planning &amp; Statistics Authority</t>
    </r>
  </si>
  <si>
    <t xml:space="preserve">  البيــــــــــان </t>
  </si>
  <si>
    <t>2-  Questionnaires Used:</t>
  </si>
  <si>
    <t>ملاحظة هامة:
         إن عدم تساوي الاجمالي في فصول بعض الجداول يعود للتقريب .</t>
  </si>
  <si>
    <t>It is the legal status of capital ownership of establishments aiming profit; it includes individual, joint-liability companies, partnership companies, limited liability companies and joint-stock companies or a branch of a foreigl establishment or governmental.</t>
  </si>
  <si>
    <t>Company composed of two or more persons and registered by official contract (each partner is joint), i.e. guarantor to other partners jointly. Each of them is has absolute responsibility for company’s financial commitments within the limits of paid capital, as well as his personal properties.</t>
  </si>
  <si>
    <t xml:space="preserve"> A it  refers the sector that the establishment belongs to regarding ownership.</t>
  </si>
  <si>
    <t>Government establishments that usually practice governmental managerial or service activity (i.e. ministries and departments). These departments are non-market producers, i.e. produce goods and services that are supplied to individuals or other establishments for free or with nominal prices  without economic feasibility. These departments could supply its goods and services to other government departments.</t>
  </si>
  <si>
    <r>
      <t>It includes establishments that practice productive activity of goods and services, where the government owns its total capital. The government gives these establishments or companies considerable authorty</t>
    </r>
    <r>
      <rPr>
        <sz val="10"/>
        <rFont val="Arial"/>
        <family val="2"/>
      </rPr>
      <t>, not only in managing production, but in utilization of  fun</t>
    </r>
    <r>
      <rPr>
        <sz val="10"/>
        <color indexed="8"/>
        <rFont val="Arial"/>
        <family val="2"/>
      </rPr>
      <t>ds also. These establishments or companies must be able to preserve its operating balances and commercial credit, and able to finance some or all capital formation from its savings, depreciation reserves or lending.</t>
    </r>
  </si>
  <si>
    <t>All individuals (citizens or non-citizens) who are related with work relation to the establishment in exchange for wage that they receive at the end of payment period (daily, weekly or monthly) or without wage. Those persons could be full time or part time employees, males or females permanent or temporary employees. This includes absent persons due to  sick leave, leave of absence, training courses , or scholarships.</t>
  </si>
  <si>
    <t>Persons with university degrees or equivalent in their field of specialization.</t>
  </si>
  <si>
    <t>Persons who directly or indirectly assist the specialists in research, design, production and maintenance. They have craftsmanship and sufficient knowledge in theoretical information in their field of specialization that enable them to perform their job, comprehend the reasons why the job is done vocationally and purposes that work aims to. They usually posses qualifications in their field of specialization or have long experience in their field of work.</t>
  </si>
  <si>
    <t>Amount born by the establishment of goods and services that are presented free of charge or for nominal cost to its employees, i.e. meals including the ones consumed during business trips, housing services, lodging, uniforms, car services. It also includes other durable goods that are provided to employees for personal use and goods and services that are output of establishment’s production, i.e. free travel on board airlines, food products of the establishment, sports facilities, recreation facilities, vacations, transport means, car facilities, kindergartens for employees’ children, medical health and educational services for employees’ children, fees born by establishment, on behalf of employees, i.e. residence fees, telephone installation, and etcs.</t>
  </si>
  <si>
    <t>All goods that are used as inputs of production, excluding fixed assets, such as raw materials, packing and wrapping materials, fuel, oils, energy and electricity, water, spare parts, tools, equipment, stationary, publications and others.</t>
  </si>
  <si>
    <t>Compulsory cash or in-kind amounts paid by the establishment to the government. Taxes imposed on producers (for goods and services) regarding production, selling, purchasing or use of goods and services that are usually born on production costs and also includes customs fees.</t>
  </si>
  <si>
    <t xml:space="preserve">Current payments at no cost provided by government entities, including non-resident government entities, to projects according to their production level or quantity and value of goods and services that they produce, sell or import, they are yields for resident producers or importers. In case of resident producers, they could be designed to affect their level of production, prices of selling of their outputs or remuneration of establishment units that work in production field. </t>
  </si>
  <si>
    <r>
      <t xml:space="preserve">A form of property income for which the shareholders are entitled to as a result of placing their funds at the disposal of the companies a form of property income entitled for shareholders and entitled to as a result of placing their </t>
    </r>
    <r>
      <rPr>
        <sz val="10"/>
        <rFont val="Arial"/>
        <family val="2"/>
      </rPr>
      <t>funds</t>
    </r>
    <r>
      <rPr>
        <sz val="10"/>
        <color indexed="10"/>
        <rFont val="Arial"/>
        <family val="2"/>
      </rPr>
      <t xml:space="preserve"> </t>
    </r>
    <r>
      <rPr>
        <sz val="10"/>
        <color indexed="8"/>
        <rFont val="Arial"/>
        <family val="2"/>
      </rPr>
      <t>at disposal of companies.</t>
    </r>
  </si>
  <si>
    <r>
      <t xml:space="preserve">غير قطريين
</t>
    </r>
    <r>
      <rPr>
        <b/>
        <sz val="9"/>
        <rFont val="Arial"/>
        <family val="2"/>
      </rPr>
      <t>Non - Qatari</t>
    </r>
  </si>
  <si>
    <t>جدول رقم (4) القيمة ( ألف ريال قطري )</t>
  </si>
  <si>
    <t>Table No. (4) Value (QR.000)</t>
  </si>
  <si>
    <t>قيمة المستلزمات السلعية والخدمية</t>
  </si>
  <si>
    <t>Intermediate Goods &amp; Services Value</t>
  </si>
  <si>
    <t>نسبة قيمة المستلزمات السلعية إلى قيمة الإنتاج</t>
  </si>
  <si>
    <t>نسبة قيمة المستلزمات الخدمية إلى قيمة الإنتاج</t>
  </si>
  <si>
    <t>Percentage Of Intermediate Services Value To Output</t>
  </si>
  <si>
    <t>Percentage Of Intermediate Goods Value To Output</t>
  </si>
  <si>
    <t>غير قطريين
Non - Qatari</t>
  </si>
  <si>
    <t>Services workers &amp; others</t>
  </si>
  <si>
    <t>جدول رقم (14) القيمة (ألف ريال قطري)</t>
  </si>
  <si>
    <t>Table No. (14) Value (QR.000)</t>
  </si>
  <si>
    <t xml:space="preserve"> قيمة المستلزمات السلعية والخدمية</t>
  </si>
  <si>
    <t>جدول رقم (25) القيمة (ألف ريال قطري)</t>
  </si>
  <si>
    <t>Table No. (25) Value (QR.000)</t>
  </si>
  <si>
    <t>Chapter three:</t>
  </si>
  <si>
    <r>
      <t>The data of this bulletin were collected for one calander year</t>
    </r>
    <r>
      <rPr>
        <sz val="10"/>
        <rFont val="Arial"/>
        <family val="2"/>
      </rPr>
      <t xml:space="preserve"> starting</t>
    </r>
    <r>
      <rPr>
        <sz val="10"/>
        <color indexed="8"/>
        <rFont val="Arial"/>
        <family val="2"/>
      </rPr>
      <t xml:space="preserve"> first of January and ending by end of December</t>
    </r>
  </si>
  <si>
    <t>Includes all cash payments due to employees as a compensation for their work before deducting their contributions in social security and pension funds including taxes and the like. It also includes all cash payments that are paid on regular basis (weekly, monthly or other) including payments by piece and special allowances for overtime, night shifts, work in holidays or occasions, work far from their place of residence or in hazardous circumstances. It includes as well allowances paid regularly, such as housing or transport and wages paid for employees that are absent from work for short periods, such as official holidays and temporary stoppage of production. It also includes incentives paid to employees in accordance with incentive regulation as well as commissions and bonuses received by establishment’s employees.</t>
  </si>
  <si>
    <t>نسبة فيمة لمستلزمات السلعية إلى قيمة الإنتاج</t>
  </si>
  <si>
    <t>نسبة قيمة  المستلزمات السلعية إلى قيمة الإنتاج</t>
  </si>
  <si>
    <t>Table No. (16) Value QR.000</t>
  </si>
  <si>
    <t>Table No. (15) Value QR.000</t>
  </si>
  <si>
    <t>الفصل  الرابع:</t>
  </si>
  <si>
    <t>* The  zero values mean that there is no establishments  in  these economic  activities.</t>
  </si>
  <si>
    <t xml:space="preserve">      . قيمة الاصفار تدل على عدم وجود منشآت  في هذه الانشطة الاقتصادية *</t>
  </si>
  <si>
    <t>النقل المائي /النقل الجوي/التخزين وأنشطة الدعم للنقل/ أنشطة البريد ونقل الطرود بواسطة مندوبين</t>
  </si>
  <si>
    <t>Water transport/Air transport/Warehousing and support activities for transportation/Postal and courier activities</t>
  </si>
  <si>
    <r>
      <t xml:space="preserve">النشرة السنوية
 لإحصاءات النقل والاتصالات 
</t>
    </r>
    <r>
      <rPr>
        <b/>
        <sz val="16"/>
        <color indexed="8"/>
        <rFont val="Arial"/>
        <family val="2"/>
      </rPr>
      <t>The Annual Bulletin
OF TRANSPORT &amp; COMMUNICATION STATISTICS 
2022</t>
    </r>
  </si>
  <si>
    <r>
      <rPr>
        <b/>
        <sz val="22"/>
        <color theme="1"/>
        <rFont val="Arial"/>
        <family val="2"/>
      </rPr>
      <t>العدد 22</t>
    </r>
    <r>
      <rPr>
        <b/>
        <sz val="16"/>
        <color theme="1"/>
        <rFont val="Arial"/>
        <family val="2"/>
      </rPr>
      <t xml:space="preserve">
22</t>
    </r>
    <r>
      <rPr>
        <b/>
        <vertAlign val="superscript"/>
        <sz val="16"/>
        <color indexed="8"/>
        <rFont val="Arial"/>
        <family val="2"/>
      </rPr>
      <t>th</t>
    </r>
    <r>
      <rPr>
        <b/>
        <sz val="16"/>
        <color indexed="8"/>
        <rFont val="Arial"/>
        <family val="2"/>
      </rPr>
      <t xml:space="preserve"> Issue</t>
    </r>
  </si>
  <si>
    <t xml:space="preserve">The bulletin covers 2022 data </t>
  </si>
  <si>
    <t>تغطي النشرة بيانات عام2022</t>
  </si>
  <si>
    <t>A comprehensive frame was prepared for operating in various economic activity based oncensus.</t>
  </si>
  <si>
    <t>تم إعداد إطار متكامل بالمنشآت العاملة في الأنشطة الاقتصادية المختلفة مستنداً على بيانات التعداد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</si>
</sst>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0_ "/>
  </numFmts>
  <fonts count="77">
    <font>
      <sz val="11"/>
      <color theme="1"/>
      <name val="Arial"/>
      <family val="2"/>
    </font>
    <font>
      <sz val="11"/>
      <color theme="1"/>
      <name val="Calibri"/>
      <family val="2"/>
      <charset val="178"/>
      <scheme val="minor"/>
    </font>
    <font>
      <sz val="11"/>
      <color indexed="8"/>
      <name val="Calibri"/>
      <family val="2"/>
    </font>
    <font>
      <b/>
      <sz val="11"/>
      <color indexed="25"/>
      <name val="Arial"/>
      <family val="2"/>
    </font>
    <font>
      <sz val="11"/>
      <color indexed="8"/>
      <name val="Arial"/>
      <family val="2"/>
    </font>
    <font>
      <sz val="12"/>
      <color indexed="8"/>
      <name val="Arial"/>
      <family val="2"/>
    </font>
    <font>
      <b/>
      <sz val="11"/>
      <color indexed="8"/>
      <name val="Arial"/>
      <family val="2"/>
    </font>
    <font>
      <b/>
      <sz val="16"/>
      <color indexed="8"/>
      <name val="Arial"/>
      <family val="2"/>
    </font>
    <font>
      <b/>
      <sz val="12"/>
      <name val="Arial"/>
      <family val="2"/>
    </font>
    <font>
      <b/>
      <sz val="12"/>
      <color indexed="8"/>
      <name val="Arial"/>
      <family val="2"/>
    </font>
    <font>
      <b/>
      <sz val="24"/>
      <name val="Arial"/>
      <family val="2"/>
    </font>
    <font>
      <b/>
      <sz val="10"/>
      <color indexed="8"/>
      <name val="Arial"/>
      <family val="2"/>
    </font>
    <font>
      <sz val="12"/>
      <color indexed="8"/>
      <name val="Arial"/>
      <family val="2"/>
    </font>
    <font>
      <sz val="11"/>
      <color indexed="8"/>
      <name val="Arial"/>
      <family val="2"/>
    </font>
    <font>
      <b/>
      <sz val="12"/>
      <color indexed="8"/>
      <name val="Arial"/>
      <family val="2"/>
    </font>
    <font>
      <b/>
      <sz val="8"/>
      <color indexed="8"/>
      <name val="Arial"/>
      <family val="2"/>
    </font>
    <font>
      <b/>
      <sz val="14"/>
      <color indexed="8"/>
      <name val="Arial"/>
      <family val="2"/>
    </font>
    <font>
      <sz val="8"/>
      <name val="Arial"/>
      <family val="2"/>
    </font>
    <font>
      <sz val="11"/>
      <color indexed="8"/>
      <name val="Arial"/>
      <family val="2"/>
    </font>
    <font>
      <b/>
      <sz val="16"/>
      <color indexed="8"/>
      <name val="Arial"/>
      <family val="2"/>
    </font>
    <font>
      <b/>
      <sz val="14"/>
      <color indexed="25"/>
      <name val="Arial"/>
      <family val="2"/>
    </font>
    <font>
      <sz val="10"/>
      <name val="Arial"/>
      <family val="2"/>
    </font>
    <font>
      <sz val="18"/>
      <color indexed="8"/>
      <name val="Arial"/>
      <family val="2"/>
    </font>
    <font>
      <b/>
      <sz val="18"/>
      <color indexed="8"/>
      <name val="Arial"/>
      <family val="2"/>
    </font>
    <font>
      <sz val="16"/>
      <color indexed="8"/>
      <name val="Arial"/>
      <family val="2"/>
    </font>
    <font>
      <b/>
      <sz val="14"/>
      <name val="Arial Black"/>
      <family val="2"/>
    </font>
    <font>
      <sz val="14"/>
      <color indexed="8"/>
      <name val="Arial"/>
      <family val="2"/>
    </font>
    <font>
      <sz val="11"/>
      <name val="Arial"/>
      <family val="2"/>
    </font>
    <font>
      <b/>
      <sz val="18"/>
      <name val="Arial"/>
      <family val="2"/>
    </font>
    <font>
      <b/>
      <sz val="14"/>
      <name val="Arial"/>
      <family val="2"/>
    </font>
    <font>
      <b/>
      <u/>
      <sz val="12"/>
      <color indexed="12"/>
      <name val="Arial"/>
      <family val="2"/>
    </font>
    <font>
      <sz val="16"/>
      <color indexed="8"/>
      <name val="Simplified Arabic"/>
      <family val="1"/>
    </font>
    <font>
      <sz val="16"/>
      <color indexed="8"/>
      <name val="Arial"/>
      <family val="2"/>
    </font>
    <font>
      <b/>
      <sz val="18"/>
      <color indexed="8"/>
      <name val="Arial"/>
      <family val="2"/>
    </font>
    <font>
      <sz val="11.5"/>
      <color indexed="8"/>
      <name val="Arial"/>
      <family val="2"/>
    </font>
    <font>
      <b/>
      <sz val="16"/>
      <name val="Arial"/>
      <family val="2"/>
    </font>
    <font>
      <b/>
      <sz val="10"/>
      <name val="Arial"/>
      <family val="2"/>
    </font>
    <font>
      <b/>
      <sz val="11"/>
      <name val="Arial"/>
      <family val="2"/>
    </font>
    <font>
      <sz val="10"/>
      <name val="Arial"/>
      <family val="2"/>
    </font>
    <font>
      <sz val="10"/>
      <color indexed="8"/>
      <name val="Arial"/>
      <family val="2"/>
    </font>
    <font>
      <sz val="8"/>
      <color indexed="8"/>
      <name val="Arial"/>
      <family val="2"/>
    </font>
    <font>
      <b/>
      <sz val="8"/>
      <name val="Arial"/>
      <family val="2"/>
    </font>
    <font>
      <sz val="12"/>
      <name val="Arial"/>
      <family val="2"/>
    </font>
    <font>
      <b/>
      <sz val="12"/>
      <color indexed="10"/>
      <name val="Arial"/>
      <family val="2"/>
    </font>
    <font>
      <b/>
      <sz val="12"/>
      <color indexed="9"/>
      <name val="Arial"/>
      <family val="2"/>
    </font>
    <font>
      <sz val="12"/>
      <color indexed="8"/>
      <name val="Arial Black"/>
      <family val="2"/>
    </font>
    <font>
      <b/>
      <sz val="16"/>
      <name val="Sultan bold"/>
      <charset val="178"/>
    </font>
    <font>
      <b/>
      <sz val="14"/>
      <name val="Sultan bold"/>
      <charset val="178"/>
    </font>
    <font>
      <b/>
      <sz val="12"/>
      <name val="Times New Roman"/>
      <family val="1"/>
    </font>
    <font>
      <u/>
      <sz val="11"/>
      <color theme="10"/>
      <name val="Calibri"/>
      <family val="2"/>
    </font>
    <font>
      <sz val="11"/>
      <color theme="1"/>
      <name val="Calibri"/>
      <family val="2"/>
      <scheme val="minor"/>
    </font>
    <font>
      <b/>
      <sz val="11"/>
      <color theme="1"/>
      <name val="Arial"/>
      <family val="2"/>
    </font>
    <font>
      <sz val="8"/>
      <color theme="1"/>
      <name val="Arial"/>
      <family val="2"/>
    </font>
    <font>
      <b/>
      <sz val="10"/>
      <color theme="1"/>
      <name val="Arial"/>
      <family val="2"/>
    </font>
    <font>
      <sz val="10"/>
      <color theme="1"/>
      <name val="Arial"/>
      <family val="2"/>
    </font>
    <font>
      <b/>
      <sz val="12"/>
      <color theme="1"/>
      <name val="Arial"/>
      <family val="2"/>
    </font>
    <font>
      <sz val="18"/>
      <color theme="1"/>
      <name val="Arial"/>
      <family val="2"/>
    </font>
    <font>
      <b/>
      <sz val="16"/>
      <color theme="1"/>
      <name val="Arial"/>
      <family val="2"/>
    </font>
    <font>
      <b/>
      <sz val="10"/>
      <color theme="1"/>
      <name val="Arial Unicode MS"/>
      <family val="2"/>
    </font>
    <font>
      <sz val="10"/>
      <name val="Arial"/>
      <family val="2"/>
    </font>
    <font>
      <sz val="10"/>
      <color indexed="10"/>
      <name val="Arial"/>
      <family val="2"/>
    </font>
    <font>
      <b/>
      <sz val="8"/>
      <name val="Courier New"/>
      <family val="3"/>
    </font>
    <font>
      <sz val="12"/>
      <name val="Arial Black"/>
      <family val="2"/>
    </font>
    <font>
      <sz val="11"/>
      <name val="Arial Black"/>
      <family val="2"/>
    </font>
    <font>
      <b/>
      <sz val="9"/>
      <name val="Arial"/>
      <family val="2"/>
    </font>
    <font>
      <sz val="10"/>
      <name val="Calibri"/>
      <family val="2"/>
      <scheme val="minor"/>
    </font>
    <font>
      <b/>
      <sz val="10"/>
      <color indexed="8"/>
      <name val="Calibri"/>
      <family val="2"/>
      <scheme val="minor"/>
    </font>
    <font>
      <b/>
      <sz val="10"/>
      <name val="Calibri"/>
      <family val="2"/>
      <scheme val="minor"/>
    </font>
    <font>
      <sz val="10"/>
      <color rgb="FF000000"/>
      <name val="Arial"/>
      <family val="2"/>
    </font>
    <font>
      <b/>
      <sz val="10"/>
      <color rgb="FF000000"/>
      <name val="Arial"/>
      <family val="2"/>
    </font>
    <font>
      <b/>
      <sz val="10"/>
      <color rgb="FFFF0000"/>
      <name val="Arial"/>
      <family val="2"/>
    </font>
    <font>
      <sz val="11"/>
      <color rgb="FFFF0000"/>
      <name val="Arial"/>
      <family val="2"/>
    </font>
    <font>
      <sz val="11"/>
      <color theme="1"/>
      <name val="Arial"/>
      <family val="2"/>
    </font>
    <font>
      <b/>
      <sz val="20"/>
      <color theme="1"/>
      <name val="Arial"/>
      <family val="2"/>
    </font>
    <font>
      <b/>
      <sz val="20"/>
      <color theme="1"/>
      <name val="Times New Roman"/>
      <family val="1"/>
    </font>
    <font>
      <b/>
      <sz val="22"/>
      <color theme="1"/>
      <name val="Arial"/>
      <family val="2"/>
    </font>
    <font>
      <b/>
      <vertAlign val="superscript"/>
      <sz val="16"/>
      <color indexed="8"/>
      <name val="Arial"/>
      <family val="2"/>
    </font>
  </fonts>
  <fills count="4">
    <fill>
      <patternFill patternType="none"/>
    </fill>
    <fill>
      <patternFill patternType="gray125"/>
    </fill>
    <fill>
      <patternFill patternType="solid">
        <fgColor theme="0"/>
        <bgColor indexed="64"/>
      </patternFill>
    </fill>
    <fill>
      <patternFill patternType="solid">
        <fgColor theme="2"/>
        <bgColor indexed="64"/>
      </patternFill>
    </fill>
  </fills>
  <borders count="58">
    <border>
      <left/>
      <right/>
      <top/>
      <bottom/>
      <diagonal/>
    </border>
    <border>
      <left/>
      <right/>
      <top/>
      <bottom style="thin">
        <color indexed="64"/>
      </bottom>
      <diagonal/>
    </border>
    <border>
      <left/>
      <right/>
      <top style="thin">
        <color indexed="64"/>
      </top>
      <bottom/>
      <diagonal/>
    </border>
    <border>
      <left style="thick">
        <color theme="0"/>
      </left>
      <right style="thick">
        <color theme="0"/>
      </right>
      <top/>
      <bottom style="thick">
        <color theme="0"/>
      </bottom>
      <diagonal/>
    </border>
    <border>
      <left style="thick">
        <color theme="0"/>
      </left>
      <right style="thick">
        <color theme="0"/>
      </right>
      <top style="thick">
        <color theme="0"/>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medium">
        <color theme="0"/>
      </left>
      <right style="medium">
        <color theme="0"/>
      </right>
      <top/>
      <bottom style="medium">
        <color theme="0"/>
      </bottom>
      <diagonal/>
    </border>
    <border>
      <left style="medium">
        <color theme="0"/>
      </left>
      <right style="medium">
        <color theme="0"/>
      </right>
      <top style="medium">
        <color theme="0"/>
      </top>
      <bottom style="medium">
        <color theme="0"/>
      </bottom>
      <diagonal/>
    </border>
    <border>
      <left style="medium">
        <color theme="0"/>
      </left>
      <right style="medium">
        <color theme="0"/>
      </right>
      <top/>
      <bottom/>
      <diagonal/>
    </border>
    <border>
      <left style="medium">
        <color theme="0"/>
      </left>
      <right style="medium">
        <color theme="0"/>
      </right>
      <top style="thin">
        <color indexed="64"/>
      </top>
      <bottom style="medium">
        <color theme="0"/>
      </bottom>
      <diagonal/>
    </border>
    <border>
      <left style="medium">
        <color theme="0"/>
      </left>
      <right style="medium">
        <color theme="0"/>
      </right>
      <top style="medium">
        <color theme="0"/>
      </top>
      <bottom style="thin">
        <color indexed="64"/>
      </bottom>
      <diagonal/>
    </border>
    <border>
      <left style="thick">
        <color theme="0"/>
      </left>
      <right style="thick">
        <color theme="0"/>
      </right>
      <top style="thin">
        <color indexed="64"/>
      </top>
      <bottom/>
      <diagonal/>
    </border>
    <border>
      <left style="thick">
        <color theme="0"/>
      </left>
      <right style="thick">
        <color theme="0"/>
      </right>
      <top/>
      <bottom style="thin">
        <color indexed="64"/>
      </bottom>
      <diagonal/>
    </border>
    <border>
      <left/>
      <right style="thick">
        <color theme="0"/>
      </right>
      <top style="thin">
        <color indexed="64"/>
      </top>
      <bottom style="thin">
        <color indexed="64"/>
      </bottom>
      <diagonal/>
    </border>
    <border>
      <left style="thick">
        <color theme="0"/>
      </left>
      <right/>
      <top style="thin">
        <color indexed="64"/>
      </top>
      <bottom style="thin">
        <color indexed="64"/>
      </bottom>
      <diagonal/>
    </border>
    <border>
      <left style="thick">
        <color theme="0"/>
      </left>
      <right/>
      <top/>
      <bottom/>
      <diagonal/>
    </border>
    <border>
      <left style="thick">
        <color theme="0"/>
      </left>
      <right style="thick">
        <color theme="0"/>
      </right>
      <top style="thin">
        <color indexed="64"/>
      </top>
      <bottom style="thin">
        <color indexed="64"/>
      </bottom>
      <diagonal/>
    </border>
    <border>
      <left style="medium">
        <color theme="0"/>
      </left>
      <right style="medium">
        <color theme="0"/>
      </right>
      <top style="thin">
        <color indexed="64"/>
      </top>
      <bottom style="thin">
        <color indexed="64"/>
      </bottom>
      <diagonal/>
    </border>
    <border>
      <left style="medium">
        <color theme="0"/>
      </left>
      <right style="medium">
        <color theme="0"/>
      </right>
      <top style="thin">
        <color indexed="64"/>
      </top>
      <bottom/>
      <diagonal/>
    </border>
    <border>
      <left style="medium">
        <color theme="0"/>
      </left>
      <right style="medium">
        <color theme="0"/>
      </right>
      <top/>
      <bottom style="thin">
        <color indexed="64"/>
      </bottom>
      <diagonal/>
    </border>
    <border>
      <left style="thick">
        <color theme="0"/>
      </left>
      <right/>
      <top/>
      <bottom style="thin">
        <color indexed="64"/>
      </bottom>
      <diagonal/>
    </border>
    <border>
      <left style="thick">
        <color theme="0"/>
      </left>
      <right style="thick">
        <color theme="0"/>
      </right>
      <top style="thick">
        <color theme="0"/>
      </top>
      <bottom style="thin">
        <color indexed="64"/>
      </bottom>
      <diagonal/>
    </border>
    <border>
      <left style="thick">
        <color theme="0"/>
      </left>
      <right style="medium">
        <color theme="0"/>
      </right>
      <top/>
      <bottom style="thin">
        <color indexed="64"/>
      </bottom>
      <diagonal/>
    </border>
    <border>
      <left style="medium">
        <color theme="0"/>
      </left>
      <right style="thick">
        <color theme="0"/>
      </right>
      <top/>
      <bottom style="thin">
        <color indexed="64"/>
      </bottom>
      <diagonal/>
    </border>
    <border>
      <left style="thick">
        <color theme="0"/>
      </left>
      <right style="thick">
        <color theme="0"/>
      </right>
      <top style="thin">
        <color indexed="64"/>
      </top>
      <bottom style="thick">
        <color theme="0"/>
      </bottom>
      <diagonal/>
    </border>
    <border>
      <left/>
      <right style="thick">
        <color theme="0"/>
      </right>
      <top style="thin">
        <color indexed="64"/>
      </top>
      <bottom/>
      <diagonal/>
    </border>
    <border>
      <left style="thick">
        <color theme="0"/>
      </left>
      <right/>
      <top style="thin">
        <color indexed="64"/>
      </top>
      <bottom/>
      <diagonal/>
    </border>
    <border>
      <left/>
      <right style="thick">
        <color theme="0"/>
      </right>
      <top/>
      <bottom style="thin">
        <color indexed="64"/>
      </bottom>
      <diagonal/>
    </border>
    <border>
      <left style="medium">
        <color theme="0"/>
      </left>
      <right style="thick">
        <color theme="0"/>
      </right>
      <top style="thin">
        <color indexed="64"/>
      </top>
      <bottom/>
      <diagonal/>
    </border>
    <border>
      <left style="thick">
        <color theme="0"/>
      </left>
      <right style="medium">
        <color theme="0"/>
      </right>
      <top style="thin">
        <color indexed="64"/>
      </top>
      <bottom/>
      <diagonal/>
    </border>
    <border>
      <left/>
      <right style="thick">
        <color theme="0"/>
      </right>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style="medium">
        <color theme="0"/>
      </left>
      <right/>
      <top style="medium">
        <color theme="0"/>
      </top>
      <bottom style="thin">
        <color indexed="64"/>
      </bottom>
      <diagonal/>
    </border>
    <border>
      <left/>
      <right style="medium">
        <color theme="0"/>
      </right>
      <top style="medium">
        <color theme="0"/>
      </top>
      <bottom style="thin">
        <color indexed="64"/>
      </bottom>
      <diagonal/>
    </border>
    <border>
      <left style="medium">
        <color theme="0"/>
      </left>
      <right/>
      <top style="thin">
        <color indexed="64"/>
      </top>
      <bottom style="medium">
        <color theme="0"/>
      </bottom>
      <diagonal/>
    </border>
    <border>
      <left/>
      <right style="medium">
        <color theme="0"/>
      </right>
      <top style="thin">
        <color indexed="64"/>
      </top>
      <bottom style="medium">
        <color theme="0"/>
      </bottom>
      <diagonal/>
    </border>
    <border>
      <left style="thick">
        <color theme="0"/>
      </left>
      <right/>
      <top style="thin">
        <color indexed="64"/>
      </top>
      <bottom style="thick">
        <color theme="0"/>
      </bottom>
      <diagonal/>
    </border>
    <border>
      <left/>
      <right style="thick">
        <color theme="0"/>
      </right>
      <top style="thin">
        <color indexed="64"/>
      </top>
      <bottom style="thick">
        <color theme="0"/>
      </bottom>
      <diagonal/>
    </border>
    <border>
      <left style="thick">
        <color theme="0"/>
      </left>
      <right/>
      <top style="thick">
        <color theme="0"/>
      </top>
      <bottom style="thin">
        <color indexed="64"/>
      </bottom>
      <diagonal/>
    </border>
    <border>
      <left/>
      <right style="thick">
        <color theme="0"/>
      </right>
      <top style="thick">
        <color theme="0"/>
      </top>
      <bottom style="thin">
        <color indexed="64"/>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style="thin">
        <color indexed="64"/>
      </top>
      <bottom style="medium">
        <color theme="0"/>
      </bottom>
      <diagonal/>
    </border>
    <border>
      <left style="medium">
        <color theme="0"/>
      </left>
      <right style="medium">
        <color theme="0"/>
      </right>
      <top style="medium">
        <color theme="0"/>
      </top>
      <bottom/>
      <diagonal/>
    </border>
    <border>
      <left style="medium">
        <color theme="0"/>
      </left>
      <right/>
      <top style="medium">
        <color theme="0"/>
      </top>
      <bottom/>
      <diagonal/>
    </border>
    <border>
      <left/>
      <right style="medium">
        <color theme="0"/>
      </right>
      <top style="medium">
        <color theme="0"/>
      </top>
      <bottom/>
      <diagonal/>
    </border>
    <border>
      <left style="medium">
        <color theme="0"/>
      </left>
      <right/>
      <top style="thin">
        <color indexed="64"/>
      </top>
      <bottom style="thin">
        <color indexed="64"/>
      </bottom>
      <diagonal/>
    </border>
    <border>
      <left/>
      <right style="medium">
        <color theme="0"/>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theme="0"/>
      </left>
      <right/>
      <top/>
      <bottom style="medium">
        <color theme="0"/>
      </bottom>
      <diagonal/>
    </border>
    <border>
      <left/>
      <right style="medium">
        <color theme="0"/>
      </right>
      <top/>
      <bottom style="medium">
        <color theme="0"/>
      </bottom>
      <diagonal/>
    </border>
    <border>
      <left/>
      <right/>
      <top/>
      <bottom style="medium">
        <color theme="0"/>
      </bottom>
      <diagonal/>
    </border>
    <border>
      <left style="medium">
        <color theme="0"/>
      </left>
      <right style="medium">
        <color theme="0"/>
      </right>
      <top style="thin">
        <color indexed="64"/>
      </top>
      <bottom style="thin">
        <color rgb="FF000000"/>
      </bottom>
      <diagonal/>
    </border>
    <border>
      <left style="medium">
        <color theme="0"/>
      </left>
      <right/>
      <top/>
      <bottom/>
      <diagonal/>
    </border>
    <border>
      <left/>
      <right style="medium">
        <color theme="0"/>
      </right>
      <top/>
      <bottom/>
      <diagonal/>
    </border>
  </borders>
  <cellStyleXfs count="16">
    <xf numFmtId="0" fontId="0" fillId="0" borderId="0"/>
    <xf numFmtId="0" fontId="49" fillId="0" borderId="0" applyNumberFormat="0" applyFill="0" applyBorder="0" applyAlignment="0" applyProtection="0">
      <alignment vertical="top"/>
      <protection locked="0"/>
    </xf>
    <xf numFmtId="0" fontId="50" fillId="0" borderId="0"/>
    <xf numFmtId="0" fontId="21" fillId="0" borderId="0"/>
    <xf numFmtId="0" fontId="50" fillId="0" borderId="0"/>
    <xf numFmtId="0" fontId="2" fillId="0" borderId="0"/>
    <xf numFmtId="0" fontId="21" fillId="0" borderId="0"/>
    <xf numFmtId="0" fontId="38" fillId="0" borderId="0"/>
    <xf numFmtId="0" fontId="21" fillId="0" borderId="0"/>
    <xf numFmtId="0" fontId="59" fillId="0" borderId="0"/>
    <xf numFmtId="0" fontId="59" fillId="0" borderId="0"/>
    <xf numFmtId="0" fontId="59" fillId="0" borderId="0"/>
    <xf numFmtId="0" fontId="59" fillId="0" borderId="0"/>
    <xf numFmtId="0" fontId="1" fillId="0" borderId="0"/>
    <xf numFmtId="164" fontId="1" fillId="0" borderId="0" applyFont="0" applyFill="0" applyBorder="0" applyAlignment="0" applyProtection="0"/>
    <xf numFmtId="9" fontId="72" fillId="0" borderId="0" applyFont="0" applyFill="0" applyBorder="0" applyAlignment="0" applyProtection="0"/>
  </cellStyleXfs>
  <cellXfs count="612">
    <xf numFmtId="0" fontId="0" fillId="0" borderId="0" xfId="0"/>
    <xf numFmtId="0" fontId="13" fillId="0" borderId="0" xfId="0" applyFont="1" applyAlignment="1">
      <alignmen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0" fontId="3" fillId="0" borderId="0" xfId="0" applyFont="1" applyAlignment="1">
      <alignment horizontal="center" vertical="center" wrapText="1" readingOrder="1"/>
    </xf>
    <xf numFmtId="0" fontId="4" fillId="0" borderId="0" xfId="0" applyFont="1" applyAlignment="1">
      <alignment vertical="center"/>
    </xf>
    <xf numFmtId="0" fontId="6" fillId="0" borderId="0" xfId="0" applyFont="1" applyAlignment="1">
      <alignment vertical="center" readingOrder="1"/>
    </xf>
    <xf numFmtId="0" fontId="4" fillId="0" borderId="0" xfId="0" applyFont="1"/>
    <xf numFmtId="0" fontId="4" fillId="0" borderId="0" xfId="0" applyFont="1" applyAlignment="1">
      <alignment horizontal="center" vertical="center"/>
    </xf>
    <xf numFmtId="0" fontId="5" fillId="0" borderId="0" xfId="0" applyFont="1"/>
    <xf numFmtId="0" fontId="3" fillId="0" borderId="0" xfId="0" applyFont="1" applyAlignment="1">
      <alignment vertical="center" wrapText="1" readingOrder="1"/>
    </xf>
    <xf numFmtId="0" fontId="13" fillId="0" borderId="0" xfId="0" applyFont="1"/>
    <xf numFmtId="0" fontId="4" fillId="0" borderId="0" xfId="0" applyFont="1" applyAlignment="1">
      <alignment vertical="center" wrapText="1"/>
    </xf>
    <xf numFmtId="0" fontId="50" fillId="0" borderId="0" xfId="2" applyAlignment="1">
      <alignment vertical="center"/>
    </xf>
    <xf numFmtId="0" fontId="4" fillId="0" borderId="0" xfId="2" applyFont="1" applyAlignment="1">
      <alignment vertical="center"/>
    </xf>
    <xf numFmtId="0" fontId="6" fillId="0" borderId="0" xfId="2" applyFont="1" applyAlignment="1">
      <alignment vertical="center" readingOrder="1"/>
    </xf>
    <xf numFmtId="0" fontId="18" fillId="0" borderId="0" xfId="2" applyFont="1" applyAlignment="1">
      <alignment horizontal="distributed" vertical="center" wrapText="1"/>
    </xf>
    <xf numFmtId="0" fontId="22" fillId="0" borderId="0" xfId="2" applyFont="1" applyAlignment="1">
      <alignment horizontal="distributed" vertical="center" wrapText="1"/>
    </xf>
    <xf numFmtId="0" fontId="18" fillId="0" borderId="0" xfId="2" applyFont="1" applyAlignment="1">
      <alignment horizontal="distributed" vertical="top" wrapText="1"/>
    </xf>
    <xf numFmtId="0" fontId="4" fillId="0" borderId="0" xfId="2" applyFont="1" applyAlignment="1">
      <alignment horizontal="distributed" vertical="center" wrapText="1"/>
    </xf>
    <xf numFmtId="0" fontId="6" fillId="0" borderId="0" xfId="2" applyFont="1" applyAlignment="1">
      <alignment horizontal="distributed" vertical="center" wrapText="1" readingOrder="1"/>
    </xf>
    <xf numFmtId="0" fontId="4" fillId="0" borderId="0" xfId="2" applyFont="1" applyAlignment="1">
      <alignment horizontal="distributed" vertical="center"/>
    </xf>
    <xf numFmtId="0" fontId="3" fillId="0" borderId="0" xfId="2" applyFont="1" applyAlignment="1">
      <alignment horizontal="distributed" vertical="center" wrapText="1" readingOrder="1"/>
    </xf>
    <xf numFmtId="0" fontId="50" fillId="0" borderId="0" xfId="2"/>
    <xf numFmtId="0" fontId="31" fillId="0" borderId="0" xfId="2" applyFont="1" applyAlignment="1">
      <alignment horizontal="justify" readingOrder="2"/>
    </xf>
    <xf numFmtId="0" fontId="32" fillId="0" borderId="0" xfId="2" applyFont="1" applyAlignment="1">
      <alignment horizontal="distributed" vertical="top" wrapText="1" readingOrder="2"/>
    </xf>
    <xf numFmtId="0" fontId="5" fillId="0" borderId="0" xfId="2" applyFont="1" applyAlignment="1">
      <alignment horizontal="distributed" vertical="center"/>
    </xf>
    <xf numFmtId="0" fontId="30" fillId="0" borderId="0" xfId="1" applyFont="1" applyFill="1" applyBorder="1" applyAlignment="1" applyProtection="1">
      <alignment horizontal="distributed" vertical="center"/>
    </xf>
    <xf numFmtId="0" fontId="6" fillId="0" borderId="0" xfId="0" applyFont="1" applyAlignment="1">
      <alignment horizontal="center" vertical="center"/>
    </xf>
    <xf numFmtId="0" fontId="6" fillId="0" borderId="0" xfId="0" applyFont="1"/>
    <xf numFmtId="0" fontId="39" fillId="2" borderId="3" xfId="0" applyFont="1" applyFill="1" applyBorder="1" applyAlignment="1">
      <alignment horizontal="center" vertical="center" wrapText="1"/>
    </xf>
    <xf numFmtId="0" fontId="39" fillId="2" borderId="3" xfId="0" applyFont="1" applyFill="1" applyBorder="1" applyAlignment="1">
      <alignment horizontal="right" vertical="center" wrapText="1" indent="1"/>
    </xf>
    <xf numFmtId="0" fontId="39" fillId="2" borderId="6" xfId="0" applyFont="1" applyFill="1" applyBorder="1" applyAlignment="1">
      <alignment horizontal="center" vertical="center" wrapText="1"/>
    </xf>
    <xf numFmtId="0" fontId="40" fillId="2" borderId="6" xfId="0" applyFont="1" applyFill="1" applyBorder="1" applyAlignment="1">
      <alignment horizontal="left" vertical="center" wrapText="1" indent="1"/>
    </xf>
    <xf numFmtId="0" fontId="39" fillId="2" borderId="6" xfId="0" applyFont="1" applyFill="1" applyBorder="1" applyAlignment="1">
      <alignment horizontal="right" vertical="center" wrapText="1" indent="1"/>
    </xf>
    <xf numFmtId="0" fontId="5" fillId="0" borderId="0" xfId="0" applyFont="1" applyAlignment="1">
      <alignment horizontal="center" vertical="center" wrapText="1"/>
    </xf>
    <xf numFmtId="0" fontId="5" fillId="0" borderId="0" xfId="0" applyFont="1" applyAlignment="1">
      <alignment vertical="center" wrapText="1"/>
    </xf>
    <xf numFmtId="0" fontId="9" fillId="0" borderId="0" xfId="0" applyFont="1" applyAlignment="1">
      <alignment vertical="center" wrapText="1"/>
    </xf>
    <xf numFmtId="0" fontId="39" fillId="2" borderId="7" xfId="0" applyFont="1" applyFill="1" applyBorder="1" applyAlignment="1">
      <alignment horizontal="center" vertical="center" wrapText="1"/>
    </xf>
    <xf numFmtId="0" fontId="40" fillId="2" borderId="7" xfId="0" applyFont="1" applyFill="1" applyBorder="1" applyAlignment="1">
      <alignment horizontal="left" vertical="center" wrapText="1" indent="1"/>
    </xf>
    <xf numFmtId="0" fontId="21" fillId="2" borderId="7" xfId="0" applyFont="1" applyFill="1" applyBorder="1" applyAlignment="1">
      <alignment horizontal="right" vertical="center" wrapText="1" indent="1"/>
    </xf>
    <xf numFmtId="0" fontId="39" fillId="3" borderId="8" xfId="0" applyFont="1" applyFill="1" applyBorder="1" applyAlignment="1">
      <alignment horizontal="center" vertical="center" wrapText="1"/>
    </xf>
    <xf numFmtId="0" fontId="40" fillId="3" borderId="8" xfId="0" applyFont="1" applyFill="1" applyBorder="1" applyAlignment="1">
      <alignment horizontal="left" vertical="center" wrapText="1" indent="1"/>
    </xf>
    <xf numFmtId="0" fontId="9" fillId="0" borderId="0" xfId="0" applyFont="1" applyAlignment="1">
      <alignment horizontal="left" vertical="center" wrapText="1"/>
    </xf>
    <xf numFmtId="0" fontId="11" fillId="3" borderId="12" xfId="0" applyFont="1" applyFill="1" applyBorder="1" applyAlignment="1">
      <alignment horizontal="center" wrapText="1"/>
    </xf>
    <xf numFmtId="0" fontId="40" fillId="3" borderId="13" xfId="0" applyFont="1" applyFill="1" applyBorder="1" applyAlignment="1">
      <alignment horizontal="center" vertical="top" wrapText="1"/>
    </xf>
    <xf numFmtId="0" fontId="4" fillId="0" borderId="0" xfId="0" applyFont="1" applyAlignment="1">
      <alignment horizontal="center" vertical="center" wrapText="1"/>
    </xf>
    <xf numFmtId="0" fontId="36" fillId="3" borderId="14" xfId="0" applyFont="1" applyFill="1" applyBorder="1" applyAlignment="1">
      <alignment horizontal="center" vertical="center" wrapText="1" readingOrder="1"/>
    </xf>
    <xf numFmtId="0" fontId="36" fillId="3" borderId="15" xfId="0" applyFont="1" applyFill="1" applyBorder="1" applyAlignment="1">
      <alignment horizontal="center" vertical="center" wrapText="1" readingOrder="1"/>
    </xf>
    <xf numFmtId="0" fontId="36" fillId="2" borderId="16" xfId="0" applyFont="1" applyFill="1" applyBorder="1" applyAlignment="1">
      <alignment horizontal="center" vertical="center" readingOrder="1"/>
    </xf>
    <xf numFmtId="0" fontId="36" fillId="3" borderId="16" xfId="0" applyFont="1" applyFill="1" applyBorder="1" applyAlignment="1">
      <alignment horizontal="center" vertical="center" readingOrder="1"/>
    </xf>
    <xf numFmtId="0" fontId="36" fillId="3" borderId="12" xfId="0" applyFont="1" applyFill="1" applyBorder="1" applyAlignment="1">
      <alignment horizontal="center" vertical="center" wrapText="1"/>
    </xf>
    <xf numFmtId="0" fontId="41" fillId="3" borderId="13" xfId="0" applyFont="1" applyFill="1" applyBorder="1" applyAlignment="1">
      <alignment horizontal="center" vertical="center" wrapText="1"/>
    </xf>
    <xf numFmtId="0" fontId="36" fillId="2" borderId="3" xfId="0" applyFont="1" applyFill="1" applyBorder="1" applyAlignment="1">
      <alignment horizontal="right" vertical="center" wrapText="1" indent="1"/>
    </xf>
    <xf numFmtId="0" fontId="21" fillId="2" borderId="3" xfId="0" applyFont="1" applyFill="1" applyBorder="1" applyAlignment="1">
      <alignment horizontal="right" vertical="center" wrapText="1" indent="1"/>
    </xf>
    <xf numFmtId="0" fontId="36" fillId="3" borderId="4" xfId="0" applyFont="1" applyFill="1" applyBorder="1" applyAlignment="1">
      <alignment horizontal="right" vertical="center" wrapText="1" indent="1"/>
    </xf>
    <xf numFmtId="0" fontId="21" fillId="3" borderId="4" xfId="0" applyFont="1" applyFill="1" applyBorder="1" applyAlignment="1">
      <alignment horizontal="right" vertical="center" wrapText="1" indent="1"/>
    </xf>
    <xf numFmtId="0" fontId="21" fillId="2" borderId="4" xfId="0" applyFont="1" applyFill="1" applyBorder="1" applyAlignment="1">
      <alignment horizontal="right" vertical="center" wrapText="1" indent="1"/>
    </xf>
    <xf numFmtId="0" fontId="37" fillId="0" borderId="0" xfId="0" applyFont="1" applyAlignment="1">
      <alignment vertical="center" wrapText="1" readingOrder="1"/>
    </xf>
    <xf numFmtId="0" fontId="27" fillId="0" borderId="0" xfId="0" applyFont="1" applyAlignment="1">
      <alignment vertical="center"/>
    </xf>
    <xf numFmtId="0" fontId="42" fillId="0" borderId="0" xfId="0" applyFont="1" applyAlignment="1">
      <alignment horizontal="center" vertical="center" wrapText="1"/>
    </xf>
    <xf numFmtId="0" fontId="27" fillId="0" borderId="0" xfId="0" applyFont="1" applyAlignment="1">
      <alignment vertical="center" wrapText="1"/>
    </xf>
    <xf numFmtId="0" fontId="21" fillId="2" borderId="3" xfId="0" applyFont="1" applyFill="1" applyBorder="1" applyAlignment="1">
      <alignment horizontal="center" vertical="center" wrapText="1"/>
    </xf>
    <xf numFmtId="0" fontId="17" fillId="2" borderId="3" xfId="0" applyFont="1" applyFill="1" applyBorder="1" applyAlignment="1">
      <alignment horizontal="left" vertical="center" wrapText="1" indent="1"/>
    </xf>
    <xf numFmtId="0" fontId="21" fillId="3" borderId="4" xfId="0" applyFont="1" applyFill="1" applyBorder="1" applyAlignment="1">
      <alignment horizontal="center" vertical="center" wrapText="1"/>
    </xf>
    <xf numFmtId="0" fontId="17" fillId="3" borderId="4" xfId="0" applyFont="1" applyFill="1" applyBorder="1" applyAlignment="1">
      <alignment horizontal="left" vertical="center" wrapText="1" indent="1"/>
    </xf>
    <xf numFmtId="0" fontId="21" fillId="2" borderId="6" xfId="0" applyFont="1" applyFill="1" applyBorder="1" applyAlignment="1">
      <alignment horizontal="right" vertical="center" wrapText="1" indent="1"/>
    </xf>
    <xf numFmtId="0" fontId="36" fillId="3" borderId="17" xfId="0" applyFont="1" applyFill="1" applyBorder="1" applyAlignment="1">
      <alignment horizontal="center" vertical="center" wrapText="1"/>
    </xf>
    <xf numFmtId="0" fontId="27" fillId="0" borderId="0" xfId="0" applyFont="1" applyAlignment="1">
      <alignment horizontal="center" vertical="center" wrapText="1"/>
    </xf>
    <xf numFmtId="0" fontId="36" fillId="3" borderId="12" xfId="0" applyFont="1" applyFill="1" applyBorder="1" applyAlignment="1">
      <alignment horizontal="center" wrapText="1"/>
    </xf>
    <xf numFmtId="0" fontId="41" fillId="3" borderId="13" xfId="0" applyFont="1" applyFill="1" applyBorder="1" applyAlignment="1">
      <alignment horizontal="center" vertical="top" wrapText="1"/>
    </xf>
    <xf numFmtId="0" fontId="36" fillId="3" borderId="19" xfId="0" applyFont="1" applyFill="1" applyBorder="1" applyAlignment="1">
      <alignment horizontal="center" wrapText="1"/>
    </xf>
    <xf numFmtId="0" fontId="41" fillId="3" borderId="20" xfId="0" applyFont="1" applyFill="1" applyBorder="1" applyAlignment="1">
      <alignment horizontal="center" vertical="top" wrapText="1"/>
    </xf>
    <xf numFmtId="0" fontId="17" fillId="3" borderId="13" xfId="0" applyFont="1" applyFill="1" applyBorder="1" applyAlignment="1">
      <alignment horizontal="center" vertical="top" wrapText="1"/>
    </xf>
    <xf numFmtId="0" fontId="17" fillId="3" borderId="13" xfId="0" applyFont="1" applyFill="1" applyBorder="1" applyAlignment="1">
      <alignment horizontal="center" vertical="center" wrapText="1"/>
    </xf>
    <xf numFmtId="0" fontId="41" fillId="3" borderId="15" xfId="0" applyFont="1" applyFill="1" applyBorder="1" applyAlignment="1">
      <alignment horizontal="center" vertical="center" wrapText="1" readingOrder="1"/>
    </xf>
    <xf numFmtId="0" fontId="4" fillId="0" borderId="0" xfId="0" applyFont="1" applyAlignment="1">
      <alignment wrapText="1"/>
    </xf>
    <xf numFmtId="0" fontId="52" fillId="0" borderId="0" xfId="0" applyFont="1" applyAlignment="1">
      <alignment wrapText="1"/>
    </xf>
    <xf numFmtId="0" fontId="53" fillId="0" borderId="0" xfId="0" applyFont="1" applyAlignment="1">
      <alignment horizontal="center" wrapText="1"/>
    </xf>
    <xf numFmtId="0" fontId="54" fillId="0" borderId="0" xfId="0" applyFont="1" applyAlignment="1">
      <alignment wrapText="1"/>
    </xf>
    <xf numFmtId="0" fontId="55" fillId="0" borderId="0" xfId="0" applyFont="1" applyAlignment="1">
      <alignment horizontal="center" wrapText="1"/>
    </xf>
    <xf numFmtId="0" fontId="4" fillId="0" borderId="0" xfId="0" applyFont="1" applyAlignment="1">
      <alignment horizontal="right" wrapText="1"/>
    </xf>
    <xf numFmtId="0" fontId="52" fillId="3" borderId="0" xfId="0" applyFont="1" applyFill="1" applyAlignment="1">
      <alignment wrapText="1"/>
    </xf>
    <xf numFmtId="0" fontId="53" fillId="3" borderId="0" xfId="0" applyFont="1" applyFill="1" applyAlignment="1">
      <alignment horizontal="center" wrapText="1"/>
    </xf>
    <xf numFmtId="0" fontId="54" fillId="3" borderId="0" xfId="0" applyFont="1" applyFill="1" applyAlignment="1">
      <alignment wrapText="1"/>
    </xf>
    <xf numFmtId="0" fontId="51" fillId="3" borderId="0" xfId="0" applyFont="1" applyFill="1" applyAlignment="1">
      <alignment horizontal="center" wrapText="1"/>
    </xf>
    <xf numFmtId="0" fontId="54" fillId="0" borderId="0" xfId="0" applyFont="1" applyAlignment="1">
      <alignment vertical="center" wrapText="1"/>
    </xf>
    <xf numFmtId="0" fontId="54" fillId="3" borderId="0" xfId="0" applyFont="1" applyFill="1" applyAlignment="1">
      <alignment vertical="center" wrapText="1"/>
    </xf>
    <xf numFmtId="0" fontId="53" fillId="3" borderId="0" xfId="0" applyFont="1" applyFill="1" applyAlignment="1">
      <alignment horizontal="center" vertical="center" wrapText="1"/>
    </xf>
    <xf numFmtId="0" fontId="52" fillId="3" borderId="0" xfId="0" applyFont="1" applyFill="1" applyAlignment="1">
      <alignment horizontal="left" vertical="center" wrapText="1"/>
    </xf>
    <xf numFmtId="0" fontId="52" fillId="0" borderId="0" xfId="0" applyFont="1" applyAlignment="1">
      <alignment horizontal="left" vertical="center" wrapText="1"/>
    </xf>
    <xf numFmtId="0" fontId="55" fillId="3" borderId="0" xfId="0" applyFont="1" applyFill="1" applyAlignment="1">
      <alignment horizontal="center" vertical="center" wrapText="1"/>
    </xf>
    <xf numFmtId="0" fontId="4" fillId="3" borderId="1" xfId="0" applyFont="1" applyFill="1" applyBorder="1"/>
    <xf numFmtId="0" fontId="5" fillId="3" borderId="1" xfId="0" applyFont="1" applyFill="1" applyBorder="1"/>
    <xf numFmtId="0" fontId="6" fillId="0" borderId="0" xfId="0" applyFont="1" applyAlignment="1">
      <alignment vertical="center" wrapText="1"/>
    </xf>
    <xf numFmtId="0" fontId="36" fillId="2" borderId="12" xfId="0" applyFont="1" applyFill="1" applyBorder="1" applyAlignment="1">
      <alignment horizontal="center" vertical="center"/>
    </xf>
    <xf numFmtId="0" fontId="36" fillId="3" borderId="6" xfId="0" applyFont="1" applyFill="1" applyBorder="1" applyAlignment="1">
      <alignment horizontal="center" vertical="center"/>
    </xf>
    <xf numFmtId="0" fontId="36" fillId="2" borderId="6" xfId="0" applyFont="1" applyFill="1" applyBorder="1" applyAlignment="1">
      <alignment horizontal="center" vertical="center"/>
    </xf>
    <xf numFmtId="0" fontId="37" fillId="3" borderId="6" xfId="0" applyFont="1" applyFill="1" applyBorder="1" applyAlignment="1">
      <alignment horizontal="center" vertical="center" readingOrder="2"/>
    </xf>
    <xf numFmtId="0" fontId="36" fillId="3" borderId="13" xfId="0" applyFont="1" applyFill="1" applyBorder="1" applyAlignment="1">
      <alignment horizontal="right" vertical="center" wrapText="1" indent="1"/>
    </xf>
    <xf numFmtId="0" fontId="16" fillId="0" borderId="0" xfId="0" applyFont="1" applyAlignment="1">
      <alignment vertical="center" wrapText="1"/>
    </xf>
    <xf numFmtId="0" fontId="36" fillId="2" borderId="13" xfId="0" applyFont="1" applyFill="1" applyBorder="1" applyAlignment="1">
      <alignment horizontal="right" vertical="center" wrapText="1" indent="1"/>
    </xf>
    <xf numFmtId="0" fontId="11" fillId="2" borderId="25" xfId="0" applyFont="1" applyFill="1" applyBorder="1" applyAlignment="1">
      <alignment horizontal="right" vertical="center" wrapText="1" indent="1"/>
    </xf>
    <xf numFmtId="0" fontId="27" fillId="0" borderId="0" xfId="0" applyFont="1"/>
    <xf numFmtId="0" fontId="10" fillId="0" borderId="0" xfId="0" applyFont="1" applyAlignment="1">
      <alignment horizontal="center" vertical="center" wrapText="1"/>
    </xf>
    <xf numFmtId="0" fontId="21" fillId="2" borderId="13" xfId="0" applyFont="1" applyFill="1" applyBorder="1" applyAlignment="1">
      <alignment horizontal="right" vertical="center" wrapText="1" indent="1"/>
    </xf>
    <xf numFmtId="0" fontId="21" fillId="0" borderId="0" xfId="3" applyAlignment="1">
      <alignment vertical="center"/>
    </xf>
    <xf numFmtId="0" fontId="0" fillId="0" borderId="0" xfId="0" applyAlignment="1">
      <alignment vertical="center" wrapText="1"/>
    </xf>
    <xf numFmtId="0" fontId="4" fillId="0" borderId="0" xfId="4" applyFont="1" applyAlignment="1">
      <alignment vertical="top" wrapText="1"/>
    </xf>
    <xf numFmtId="0" fontId="6" fillId="0" borderId="0" xfId="0" applyFont="1" applyAlignment="1">
      <alignment vertical="center" wrapText="1" readingOrder="1"/>
    </xf>
    <xf numFmtId="0" fontId="21" fillId="0" borderId="0" xfId="8"/>
    <xf numFmtId="0" fontId="4" fillId="0" borderId="0" xfId="5" applyFont="1" applyAlignment="1">
      <alignment vertical="center" wrapText="1"/>
    </xf>
    <xf numFmtId="0" fontId="56" fillId="0" borderId="0" xfId="0" applyFont="1" applyAlignment="1">
      <alignment horizontal="justify" vertical="center" wrapText="1" readingOrder="2"/>
    </xf>
    <xf numFmtId="0" fontId="56" fillId="0" borderId="0" xfId="0" applyFont="1" applyAlignment="1">
      <alignment vertical="center" wrapText="1"/>
    </xf>
    <xf numFmtId="0" fontId="57" fillId="0" borderId="0" xfId="0" applyFont="1" applyAlignment="1">
      <alignment horizontal="center" vertical="center" wrapText="1"/>
    </xf>
    <xf numFmtId="0" fontId="14" fillId="0" borderId="1" xfId="0" applyFont="1" applyBorder="1" applyAlignment="1">
      <alignment vertical="center" wrapText="1"/>
    </xf>
    <xf numFmtId="0" fontId="8" fillId="0" borderId="1" xfId="0" applyFont="1" applyBorder="1" applyAlignment="1">
      <alignment vertical="center" wrapText="1"/>
    </xf>
    <xf numFmtId="0" fontId="10" fillId="0" borderId="0" xfId="0" applyFont="1" applyAlignment="1">
      <alignment horizontal="center" vertical="center" wrapText="1" readingOrder="1"/>
    </xf>
    <xf numFmtId="0" fontId="9" fillId="0" borderId="0" xfId="0" applyFont="1" applyAlignment="1">
      <alignment horizontal="right" vertical="center" wrapText="1"/>
    </xf>
    <xf numFmtId="0" fontId="14" fillId="0" borderId="1" xfId="0" applyFont="1" applyBorder="1" applyAlignment="1">
      <alignment vertical="center"/>
    </xf>
    <xf numFmtId="0" fontId="36" fillId="2" borderId="7" xfId="0" applyFont="1" applyFill="1" applyBorder="1" applyAlignment="1">
      <alignment vertical="center" wrapText="1"/>
    </xf>
    <xf numFmtId="0" fontId="17" fillId="3" borderId="20" xfId="0" applyFont="1" applyFill="1" applyBorder="1" applyAlignment="1">
      <alignment horizontal="center" vertical="top" wrapText="1"/>
    </xf>
    <xf numFmtId="0" fontId="40" fillId="2" borderId="3" xfId="0" applyFont="1" applyFill="1" applyBorder="1" applyAlignment="1">
      <alignment horizontal="left" vertical="center" wrapText="1" indent="1"/>
    </xf>
    <xf numFmtId="0" fontId="13" fillId="2" borderId="0" xfId="0" applyFont="1" applyFill="1" applyAlignment="1">
      <alignment vertical="center" wrapText="1"/>
    </xf>
    <xf numFmtId="0" fontId="36" fillId="3" borderId="11" xfId="0" applyFont="1" applyFill="1" applyBorder="1" applyAlignment="1">
      <alignment horizontal="right" vertical="center" wrapText="1" indent="1"/>
    </xf>
    <xf numFmtId="0" fontId="58" fillId="0" borderId="0" xfId="0" applyFont="1" applyAlignment="1">
      <alignment vertical="center" wrapText="1"/>
    </xf>
    <xf numFmtId="0" fontId="27" fillId="2" borderId="0" xfId="0" applyFont="1" applyFill="1" applyAlignment="1">
      <alignment vertical="center" wrapText="1"/>
    </xf>
    <xf numFmtId="0" fontId="8" fillId="0" borderId="1" xfId="0" applyFont="1" applyBorder="1" applyAlignment="1">
      <alignment vertical="center"/>
    </xf>
    <xf numFmtId="0" fontId="27" fillId="0" borderId="1" xfId="0" applyFont="1" applyBorder="1" applyAlignment="1">
      <alignment vertical="center" wrapText="1"/>
    </xf>
    <xf numFmtId="0" fontId="21" fillId="2" borderId="7" xfId="0" applyFont="1" applyFill="1" applyBorder="1" applyAlignment="1">
      <alignment vertical="center" wrapText="1"/>
    </xf>
    <xf numFmtId="0" fontId="21" fillId="3" borderId="8" xfId="0" applyFont="1" applyFill="1" applyBorder="1" applyAlignment="1">
      <alignment vertical="center" wrapText="1"/>
    </xf>
    <xf numFmtId="0" fontId="39" fillId="2" borderId="25" xfId="0" applyFont="1" applyFill="1" applyBorder="1" applyAlignment="1">
      <alignment vertical="center" wrapText="1"/>
    </xf>
    <xf numFmtId="0" fontId="4" fillId="3" borderId="6" xfId="0" applyFont="1" applyFill="1" applyBorder="1" applyAlignment="1">
      <alignment horizontal="center" vertical="center" wrapText="1"/>
    </xf>
    <xf numFmtId="0" fontId="27" fillId="3" borderId="6" xfId="0" applyFont="1" applyFill="1" applyBorder="1" applyAlignment="1">
      <alignment horizontal="center" vertical="center" wrapText="1"/>
    </xf>
    <xf numFmtId="2" fontId="39" fillId="2" borderId="3" xfId="0" applyNumberFormat="1" applyFont="1" applyFill="1" applyBorder="1" applyAlignment="1">
      <alignment horizontal="right" vertical="center" wrapText="1" indent="1"/>
    </xf>
    <xf numFmtId="0" fontId="21" fillId="2" borderId="7" xfId="0" applyFont="1" applyFill="1" applyBorder="1" applyAlignment="1">
      <alignment horizontal="right" vertical="center" wrapText="1"/>
    </xf>
    <xf numFmtId="0" fontId="21" fillId="3" borderId="8" xfId="0" applyFont="1" applyFill="1" applyBorder="1" applyAlignment="1">
      <alignment horizontal="right" vertical="center" wrapText="1"/>
    </xf>
    <xf numFmtId="0" fontId="8" fillId="0" borderId="0" xfId="0" applyFont="1" applyAlignment="1">
      <alignment wrapText="1"/>
    </xf>
    <xf numFmtId="0" fontId="36" fillId="3" borderId="13" xfId="0" applyFont="1" applyFill="1" applyBorder="1" applyAlignment="1">
      <alignment horizontal="center" vertical="center"/>
    </xf>
    <xf numFmtId="0" fontId="39" fillId="3" borderId="7" xfId="0" applyFont="1" applyFill="1" applyBorder="1" applyAlignment="1">
      <alignment horizontal="center" vertical="center" wrapText="1"/>
    </xf>
    <xf numFmtId="0" fontId="40" fillId="3" borderId="7" xfId="0" applyFont="1" applyFill="1" applyBorder="1" applyAlignment="1">
      <alignment horizontal="left" vertical="center" wrapText="1" indent="1"/>
    </xf>
    <xf numFmtId="0" fontId="21" fillId="3" borderId="7" xfId="0" applyFont="1" applyFill="1" applyBorder="1" applyAlignment="1">
      <alignment vertical="center" wrapText="1"/>
    </xf>
    <xf numFmtId="0" fontId="21" fillId="3" borderId="7" xfId="0" applyFont="1" applyFill="1" applyBorder="1" applyAlignment="1">
      <alignment horizontal="right" vertical="center" wrapText="1" indent="1"/>
    </xf>
    <xf numFmtId="0" fontId="36" fillId="3" borderId="18" xfId="0" applyFont="1" applyFill="1" applyBorder="1" applyAlignment="1">
      <alignment horizontal="right" vertical="center" wrapText="1" indent="1"/>
    </xf>
    <xf numFmtId="0" fontId="36" fillId="3" borderId="18" xfId="0" applyFont="1" applyFill="1" applyBorder="1" applyAlignment="1">
      <alignment vertical="center" wrapText="1"/>
    </xf>
    <xf numFmtId="0" fontId="39" fillId="0" borderId="0" xfId="2" applyFont="1" applyAlignment="1">
      <alignment vertical="top" wrapText="1"/>
    </xf>
    <xf numFmtId="0" fontId="39" fillId="0" borderId="0" xfId="2" applyFont="1" applyAlignment="1">
      <alignment horizontal="distributed" vertical="top" wrapText="1"/>
    </xf>
    <xf numFmtId="0" fontId="5" fillId="0" borderId="0" xfId="2" applyFont="1" applyAlignment="1">
      <alignment vertical="top" wrapText="1" readingOrder="2"/>
    </xf>
    <xf numFmtId="0" fontId="5" fillId="0" borderId="0" xfId="2" applyFont="1" applyAlignment="1">
      <alignment horizontal="right" vertical="top" wrapText="1" readingOrder="2"/>
    </xf>
    <xf numFmtId="0" fontId="9" fillId="0" borderId="0" xfId="2" applyFont="1" applyAlignment="1">
      <alignment horizontal="distributed" vertical="top" wrapText="1"/>
    </xf>
    <xf numFmtId="0" fontId="9" fillId="0" borderId="0" xfId="2" applyFont="1" applyAlignment="1">
      <alignment horizontal="right" vertical="top" wrapText="1" indent="3" readingOrder="2"/>
    </xf>
    <xf numFmtId="0" fontId="9" fillId="0" borderId="0" xfId="2" applyFont="1" applyAlignment="1">
      <alignment horizontal="distributed" vertical="top" wrapText="1" readingOrder="2"/>
    </xf>
    <xf numFmtId="0" fontId="11" fillId="0" borderId="0" xfId="2" applyFont="1" applyAlignment="1">
      <alignment horizontal="left" vertical="top" wrapText="1" indent="2"/>
    </xf>
    <xf numFmtId="0" fontId="11" fillId="0" borderId="0" xfId="2" applyFont="1" applyAlignment="1">
      <alignment vertical="top" wrapText="1"/>
    </xf>
    <xf numFmtId="0" fontId="5" fillId="0" borderId="0" xfId="2" applyFont="1" applyAlignment="1">
      <alignment horizontal="left" vertical="top" wrapText="1" readingOrder="2"/>
    </xf>
    <xf numFmtId="0" fontId="39" fillId="0" borderId="0" xfId="2" applyFont="1" applyAlignment="1">
      <alignment vertical="top" wrapText="1" readingOrder="1"/>
    </xf>
    <xf numFmtId="0" fontId="39" fillId="0" borderId="0" xfId="2" applyFont="1" applyAlignment="1">
      <alignment horizontal="right" vertical="top" wrapText="1"/>
    </xf>
    <xf numFmtId="0" fontId="36" fillId="2" borderId="7" xfId="0" applyFont="1" applyFill="1" applyBorder="1" applyAlignment="1">
      <alignment horizontal="right" vertical="center" wrapText="1" indent="1"/>
    </xf>
    <xf numFmtId="0" fontId="36" fillId="3" borderId="8" xfId="0" applyFont="1" applyFill="1" applyBorder="1" applyAlignment="1">
      <alignment horizontal="right" vertical="center" wrapText="1" indent="1"/>
    </xf>
    <xf numFmtId="0" fontId="21" fillId="3" borderId="8" xfId="0" applyFont="1" applyFill="1" applyBorder="1" applyAlignment="1">
      <alignment horizontal="right" vertical="center" wrapText="1" indent="1"/>
    </xf>
    <xf numFmtId="0" fontId="36" fillId="3" borderId="7" xfId="0" applyFont="1" applyFill="1" applyBorder="1" applyAlignment="1">
      <alignment vertical="center" wrapText="1"/>
    </xf>
    <xf numFmtId="0" fontId="36" fillId="3" borderId="7" xfId="0" applyFont="1" applyFill="1" applyBorder="1" applyAlignment="1">
      <alignment horizontal="right" vertical="center" wrapText="1" indent="1"/>
    </xf>
    <xf numFmtId="0" fontId="36" fillId="2" borderId="20" xfId="0" applyFont="1" applyFill="1" applyBorder="1" applyAlignment="1">
      <alignment horizontal="right" vertical="center" wrapText="1" indent="1"/>
    </xf>
    <xf numFmtId="0" fontId="36" fillId="2" borderId="11" xfId="0" applyFont="1" applyFill="1" applyBorder="1" applyAlignment="1">
      <alignment horizontal="right" vertical="center" wrapText="1" indent="1"/>
    </xf>
    <xf numFmtId="0" fontId="36" fillId="2" borderId="45" xfId="0" applyFont="1" applyFill="1" applyBorder="1" applyAlignment="1">
      <alignment horizontal="right" vertical="center" wrapText="1" indent="1"/>
    </xf>
    <xf numFmtId="0" fontId="36" fillId="3" borderId="17" xfId="0" applyFont="1" applyFill="1" applyBorder="1" applyAlignment="1">
      <alignment horizontal="right" vertical="center" wrapText="1" indent="1"/>
    </xf>
    <xf numFmtId="165" fontId="61" fillId="0" borderId="0" xfId="0" applyNumberFormat="1" applyFont="1" applyAlignment="1">
      <alignment horizontal="right" vertical="center"/>
    </xf>
    <xf numFmtId="0" fontId="36" fillId="2" borderId="7" xfId="0" applyFont="1" applyFill="1" applyBorder="1" applyAlignment="1">
      <alignment horizontal="right" vertical="center" wrapText="1"/>
    </xf>
    <xf numFmtId="0" fontId="54" fillId="3" borderId="6" xfId="0" applyFont="1" applyFill="1" applyBorder="1" applyAlignment="1">
      <alignment vertical="center" wrapText="1"/>
    </xf>
    <xf numFmtId="0" fontId="54" fillId="0" borderId="6" xfId="0" applyFont="1" applyBorder="1" applyAlignment="1">
      <alignment vertical="center" wrapText="1"/>
    </xf>
    <xf numFmtId="0" fontId="52" fillId="0" borderId="31" xfId="0" applyFont="1" applyBorder="1" applyAlignment="1">
      <alignment horizontal="left" vertical="center" wrapText="1"/>
    </xf>
    <xf numFmtId="0" fontId="11" fillId="2" borderId="25" xfId="0" applyFont="1" applyFill="1" applyBorder="1" applyAlignment="1">
      <alignment horizontal="center" vertical="center" wrapText="1"/>
    </xf>
    <xf numFmtId="0" fontId="36" fillId="2" borderId="44" xfId="0" applyFont="1" applyFill="1" applyBorder="1" applyAlignment="1">
      <alignment horizontal="center" vertical="center" wrapText="1"/>
    </xf>
    <xf numFmtId="0" fontId="63" fillId="0" borderId="0" xfId="0" applyFont="1" applyAlignment="1">
      <alignment wrapText="1"/>
    </xf>
    <xf numFmtId="0" fontId="63" fillId="2" borderId="16" xfId="0" applyFont="1" applyFill="1" applyBorder="1" applyAlignment="1">
      <alignment horizontal="center" vertical="center" wrapText="1" readingOrder="1"/>
    </xf>
    <xf numFmtId="0" fontId="47" fillId="0" borderId="0" xfId="0" applyFont="1" applyAlignment="1">
      <alignment vertical="center" wrapText="1"/>
    </xf>
    <xf numFmtId="0" fontId="47" fillId="0" borderId="0" xfId="0" applyFont="1" applyAlignment="1">
      <alignment wrapText="1"/>
    </xf>
    <xf numFmtId="0" fontId="47" fillId="0" borderId="1" xfId="0" applyFont="1" applyBorder="1" applyAlignment="1">
      <alignment vertical="center" wrapText="1"/>
    </xf>
    <xf numFmtId="0" fontId="11" fillId="0" borderId="1" xfId="0" applyFont="1" applyBorder="1" applyAlignment="1">
      <alignment vertical="center"/>
    </xf>
    <xf numFmtId="0" fontId="68" fillId="2" borderId="3" xfId="0" applyFont="1" applyFill="1" applyBorder="1" applyAlignment="1">
      <alignment horizontal="right" vertical="center" wrapText="1" indent="1"/>
    </xf>
    <xf numFmtId="2" fontId="68" fillId="2" borderId="3" xfId="0" applyNumberFormat="1" applyFont="1" applyFill="1" applyBorder="1" applyAlignment="1">
      <alignment horizontal="right" vertical="center" wrapText="1" indent="1"/>
    </xf>
    <xf numFmtId="0" fontId="68" fillId="2" borderId="7" xfId="0" applyFont="1" applyFill="1" applyBorder="1" applyAlignment="1">
      <alignment vertical="center" wrapText="1"/>
    </xf>
    <xf numFmtId="0" fontId="68" fillId="3" borderId="8" xfId="0" applyFont="1" applyFill="1" applyBorder="1" applyAlignment="1">
      <alignment vertical="center" wrapText="1"/>
    </xf>
    <xf numFmtId="0" fontId="69" fillId="3" borderId="18" xfId="0" applyFont="1" applyFill="1" applyBorder="1" applyAlignment="1">
      <alignment vertical="center" wrapText="1"/>
    </xf>
    <xf numFmtId="0" fontId="9" fillId="0" borderId="1" xfId="0" applyFont="1" applyBorder="1" applyAlignment="1">
      <alignment horizontal="center" vertical="center" wrapText="1"/>
    </xf>
    <xf numFmtId="0" fontId="5" fillId="0" borderId="0" xfId="0" applyFont="1" applyAlignment="1">
      <alignment vertical="center" wrapText="1" readingOrder="1"/>
    </xf>
    <xf numFmtId="0" fontId="36" fillId="2" borderId="6" xfId="0" applyFont="1" applyFill="1" applyBorder="1" applyAlignment="1">
      <alignment horizontal="right" vertical="center" wrapText="1" indent="1"/>
    </xf>
    <xf numFmtId="0" fontId="11" fillId="2" borderId="6" xfId="0" applyFont="1" applyFill="1" applyBorder="1" applyAlignment="1">
      <alignment horizontal="right" vertical="center" wrapText="1" indent="1"/>
    </xf>
    <xf numFmtId="0" fontId="40" fillId="3" borderId="45" xfId="0" applyFont="1" applyFill="1" applyBorder="1" applyAlignment="1">
      <alignment horizontal="left" vertical="center" wrapText="1" indent="1"/>
    </xf>
    <xf numFmtId="0" fontId="36" fillId="3" borderId="9" xfId="0" applyFont="1" applyFill="1" applyBorder="1" applyAlignment="1">
      <alignment horizontal="right" vertical="center" wrapText="1" indent="1"/>
    </xf>
    <xf numFmtId="0" fontId="21" fillId="3" borderId="9" xfId="0" applyFont="1" applyFill="1" applyBorder="1" applyAlignment="1">
      <alignment horizontal="right" vertical="center" wrapText="1" indent="1"/>
    </xf>
    <xf numFmtId="0" fontId="36" fillId="3" borderId="45" xfId="0" applyFont="1" applyFill="1" applyBorder="1" applyAlignment="1">
      <alignment horizontal="right" vertical="center" wrapText="1" indent="1"/>
    </xf>
    <xf numFmtId="0" fontId="21" fillId="3" borderId="45" xfId="0" applyFont="1" applyFill="1" applyBorder="1" applyAlignment="1">
      <alignment horizontal="right" vertical="center" wrapText="1" indent="1"/>
    </xf>
    <xf numFmtId="0" fontId="71" fillId="0" borderId="0" xfId="0" applyFont="1" applyAlignment="1">
      <alignment vertical="center" wrapText="1"/>
    </xf>
    <xf numFmtId="0" fontId="11" fillId="2" borderId="12" xfId="0" applyFont="1" applyFill="1" applyBorder="1" applyAlignment="1">
      <alignment horizontal="right" vertical="center" wrapText="1" indent="1"/>
    </xf>
    <xf numFmtId="0" fontId="39" fillId="2" borderId="12" xfId="0" applyFont="1" applyFill="1" applyBorder="1" applyAlignment="1">
      <alignment horizontal="right" vertical="center" wrapText="1" indent="1"/>
    </xf>
    <xf numFmtId="0" fontId="36" fillId="2" borderId="12" xfId="0" applyFont="1" applyFill="1" applyBorder="1" applyAlignment="1">
      <alignment horizontal="right" vertical="center" wrapText="1" indent="1"/>
    </xf>
    <xf numFmtId="0" fontId="11" fillId="3" borderId="17" xfId="0" applyFont="1" applyFill="1" applyBorder="1" applyAlignment="1">
      <alignment horizontal="right" vertical="center" wrapText="1" indent="1"/>
    </xf>
    <xf numFmtId="0" fontId="39" fillId="3" borderId="17" xfId="0" applyFont="1" applyFill="1" applyBorder="1" applyAlignment="1">
      <alignment horizontal="right" vertical="center" wrapText="1" indent="1"/>
    </xf>
    <xf numFmtId="0" fontId="68" fillId="0" borderId="6" xfId="0" applyFont="1" applyBorder="1" applyAlignment="1">
      <alignment horizontal="right" vertical="center" wrapText="1" indent="1"/>
    </xf>
    <xf numFmtId="0" fontId="39" fillId="2" borderId="18" xfId="0" applyFont="1" applyFill="1" applyBorder="1" applyAlignment="1">
      <alignment horizontal="center" vertical="center" wrapText="1"/>
    </xf>
    <xf numFmtId="0" fontId="40" fillId="2" borderId="18" xfId="0" applyFont="1" applyFill="1" applyBorder="1" applyAlignment="1">
      <alignment horizontal="left" vertical="center" wrapText="1" indent="1"/>
    </xf>
    <xf numFmtId="0" fontId="21" fillId="2" borderId="18" xfId="0" applyFont="1" applyFill="1" applyBorder="1" applyAlignment="1">
      <alignment horizontal="right" vertical="center" wrapText="1" indent="1"/>
    </xf>
    <xf numFmtId="0" fontId="36" fillId="2" borderId="7" xfId="0" applyFont="1" applyFill="1" applyBorder="1" applyAlignment="1">
      <alignment horizontal="center" vertical="center" wrapText="1"/>
    </xf>
    <xf numFmtId="0" fontId="21" fillId="2" borderId="7"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21" fillId="3" borderId="7" xfId="0" applyFont="1" applyFill="1" applyBorder="1" applyAlignment="1">
      <alignment horizontal="center" vertical="center" wrapText="1"/>
    </xf>
    <xf numFmtId="0" fontId="36" fillId="3" borderId="18" xfId="0" applyFont="1" applyFill="1" applyBorder="1" applyAlignment="1">
      <alignment horizontal="center" vertical="center" wrapText="1"/>
    </xf>
    <xf numFmtId="0" fontId="40" fillId="2" borderId="50" xfId="0" applyFont="1" applyFill="1" applyBorder="1" applyAlignment="1">
      <alignment horizontal="left" vertical="center" wrapText="1" indent="1"/>
    </xf>
    <xf numFmtId="0" fontId="36" fillId="2" borderId="50" xfId="0" applyFont="1" applyFill="1" applyBorder="1" applyAlignment="1">
      <alignment horizontal="right" vertical="center" wrapText="1" indent="1"/>
    </xf>
    <xf numFmtId="0" fontId="21" fillId="2" borderId="50" xfId="0" applyFont="1" applyFill="1" applyBorder="1" applyAlignment="1">
      <alignment horizontal="right" vertical="center" wrapText="1" indent="1"/>
    </xf>
    <xf numFmtId="0" fontId="54" fillId="3" borderId="17" xfId="0" applyFont="1" applyFill="1" applyBorder="1" applyAlignment="1">
      <alignment horizontal="right" vertical="center" wrapText="1" indent="1"/>
    </xf>
    <xf numFmtId="0" fontId="51" fillId="2" borderId="18" xfId="0" applyFont="1" applyFill="1" applyBorder="1" applyAlignment="1">
      <alignment horizontal="right" vertical="center" wrapText="1" indent="1"/>
    </xf>
    <xf numFmtId="0" fontId="4" fillId="2" borderId="0" xfId="0" applyFont="1" applyFill="1" applyAlignment="1">
      <alignment vertical="center" wrapText="1"/>
    </xf>
    <xf numFmtId="0" fontId="36" fillId="3" borderId="18" xfId="0" applyFont="1" applyFill="1" applyBorder="1" applyAlignment="1">
      <alignment horizontal="right" vertical="center" wrapText="1"/>
    </xf>
    <xf numFmtId="0" fontId="4" fillId="3" borderId="0" xfId="0" applyFont="1" applyFill="1" applyAlignment="1">
      <alignment vertical="center" wrapText="1"/>
    </xf>
    <xf numFmtId="0" fontId="52" fillId="3" borderId="4" xfId="0" applyFont="1" applyFill="1" applyBorder="1" applyAlignment="1">
      <alignment horizontal="left" vertical="center" wrapText="1" indent="1"/>
    </xf>
    <xf numFmtId="0" fontId="53" fillId="3" borderId="4" xfId="0" applyFont="1" applyFill="1" applyBorder="1" applyAlignment="1">
      <alignment horizontal="right" vertical="center" wrapText="1" indent="1"/>
    </xf>
    <xf numFmtId="0" fontId="54" fillId="3" borderId="4" xfId="0" applyFont="1" applyFill="1" applyBorder="1" applyAlignment="1">
      <alignment horizontal="right" vertical="center" wrapText="1" indent="1"/>
    </xf>
    <xf numFmtId="0" fontId="52" fillId="3" borderId="5" xfId="0" applyFont="1" applyFill="1" applyBorder="1" applyAlignment="1">
      <alignment horizontal="left" vertical="center" wrapText="1" indent="1"/>
    </xf>
    <xf numFmtId="0" fontId="53" fillId="3" borderId="5" xfId="0" applyFont="1" applyFill="1" applyBorder="1" applyAlignment="1">
      <alignment horizontal="right" vertical="center" wrapText="1" indent="1"/>
    </xf>
    <xf numFmtId="0" fontId="54" fillId="3" borderId="5" xfId="0" applyFont="1" applyFill="1" applyBorder="1" applyAlignment="1">
      <alignment horizontal="right" vertical="center" wrapText="1" indent="1"/>
    </xf>
    <xf numFmtId="0" fontId="52" fillId="2" borderId="7" xfId="0" applyFont="1" applyFill="1" applyBorder="1" applyAlignment="1">
      <alignment horizontal="left" vertical="center" wrapText="1" indent="1"/>
    </xf>
    <xf numFmtId="0" fontId="53" fillId="2" borderId="7" xfId="0" applyFont="1" applyFill="1" applyBorder="1" applyAlignment="1">
      <alignment horizontal="right" vertical="center" wrapText="1" indent="1"/>
    </xf>
    <xf numFmtId="0" fontId="54" fillId="2" borderId="7" xfId="0" applyFont="1" applyFill="1" applyBorder="1" applyAlignment="1">
      <alignment horizontal="right" vertical="center" wrapText="1" indent="1"/>
    </xf>
    <xf numFmtId="0" fontId="36" fillId="2" borderId="18" xfId="0" applyFont="1" applyFill="1" applyBorder="1" applyAlignment="1">
      <alignment horizontal="right" vertical="center" wrapText="1" indent="1"/>
    </xf>
    <xf numFmtId="0" fontId="53" fillId="2" borderId="11" xfId="0" applyFont="1" applyFill="1" applyBorder="1" applyAlignment="1">
      <alignment horizontal="right" vertical="center" wrapText="1" indent="1"/>
    </xf>
    <xf numFmtId="0" fontId="39" fillId="2" borderId="50" xfId="0" applyFont="1" applyFill="1" applyBorder="1" applyAlignment="1">
      <alignment horizontal="center" vertical="center" wrapText="1"/>
    </xf>
    <xf numFmtId="0" fontId="54" fillId="3" borderId="45" xfId="0" applyFont="1" applyFill="1" applyBorder="1" applyAlignment="1">
      <alignment horizontal="center" vertical="center" wrapText="1"/>
    </xf>
    <xf numFmtId="0" fontId="52" fillId="3" borderId="45" xfId="0" applyFont="1" applyFill="1" applyBorder="1" applyAlignment="1">
      <alignment horizontal="left" vertical="center" wrapText="1" indent="1"/>
    </xf>
    <xf numFmtId="0" fontId="53" fillId="3" borderId="9" xfId="0" applyFont="1" applyFill="1" applyBorder="1" applyAlignment="1">
      <alignment horizontal="right" vertical="center" wrapText="1" indent="1"/>
    </xf>
    <xf numFmtId="0" fontId="54" fillId="3" borderId="9" xfId="0" applyFont="1" applyFill="1" applyBorder="1" applyAlignment="1">
      <alignment horizontal="right" vertical="center" wrapText="1" indent="1"/>
    </xf>
    <xf numFmtId="0" fontId="52" fillId="3" borderId="0" xfId="0" applyFont="1" applyFill="1" applyAlignment="1">
      <alignment horizontal="left" vertical="center" wrapText="1" indent="1"/>
    </xf>
    <xf numFmtId="0" fontId="53" fillId="3" borderId="0" xfId="0" applyFont="1" applyFill="1" applyAlignment="1">
      <alignment horizontal="right" vertical="center" wrapText="1" indent="1"/>
    </xf>
    <xf numFmtId="0" fontId="54" fillId="3" borderId="0" xfId="0" applyFont="1" applyFill="1" applyAlignment="1">
      <alignment horizontal="right" vertical="center" wrapText="1" indent="1"/>
    </xf>
    <xf numFmtId="0" fontId="52" fillId="3" borderId="9" xfId="0" applyFont="1" applyFill="1" applyBorder="1" applyAlignment="1">
      <alignment horizontal="left" vertical="center" wrapText="1" indent="1"/>
    </xf>
    <xf numFmtId="0" fontId="54" fillId="3" borderId="45" xfId="0" applyFont="1" applyFill="1" applyBorder="1" applyAlignment="1">
      <alignment horizontal="right" vertical="center" wrapText="1" indent="1"/>
    </xf>
    <xf numFmtId="0" fontId="36" fillId="3" borderId="3" xfId="0" applyFont="1" applyFill="1" applyBorder="1" applyAlignment="1">
      <alignment horizontal="right" vertical="center" wrapText="1" indent="1"/>
    </xf>
    <xf numFmtId="0" fontId="36" fillId="3" borderId="7" xfId="0" applyFont="1" applyFill="1" applyBorder="1" applyAlignment="1">
      <alignment horizontal="right" vertical="center" wrapText="1"/>
    </xf>
    <xf numFmtId="0" fontId="36" fillId="3" borderId="0" xfId="0" applyFont="1" applyFill="1" applyAlignment="1">
      <alignment horizontal="right" vertical="center" wrapText="1" indent="1"/>
    </xf>
    <xf numFmtId="0" fontId="11" fillId="3" borderId="0" xfId="0" applyFont="1" applyFill="1" applyAlignment="1">
      <alignment horizontal="right" vertical="center" wrapText="1" indent="1"/>
    </xf>
    <xf numFmtId="0" fontId="53" fillId="2" borderId="53" xfId="0" applyFont="1" applyFill="1" applyBorder="1" applyAlignment="1">
      <alignment horizontal="right" vertical="center" wrapText="1" indent="1"/>
    </xf>
    <xf numFmtId="0" fontId="36" fillId="0" borderId="0" xfId="0" applyFont="1" applyAlignment="1">
      <alignment horizontal="right" vertical="center" wrapText="1" indent="1"/>
    </xf>
    <xf numFmtId="0" fontId="52" fillId="2" borderId="52" xfId="0" applyFont="1" applyFill="1" applyBorder="1" applyAlignment="1">
      <alignment horizontal="left" vertical="center" wrapText="1" indent="1"/>
    </xf>
    <xf numFmtId="0" fontId="54" fillId="2" borderId="54" xfId="0" applyFont="1" applyFill="1" applyBorder="1" applyAlignment="1">
      <alignment horizontal="right" vertical="center" wrapText="1" indent="1"/>
    </xf>
    <xf numFmtId="1" fontId="13" fillId="0" borderId="0" xfId="0" applyNumberFormat="1" applyFont="1" applyAlignment="1">
      <alignment vertical="center" wrapText="1"/>
    </xf>
    <xf numFmtId="0" fontId="39" fillId="3" borderId="6" xfId="0" applyFont="1" applyFill="1" applyBorder="1" applyAlignment="1">
      <alignment horizontal="right" vertical="center" wrapText="1" indent="1"/>
    </xf>
    <xf numFmtId="1" fontId="36" fillId="3" borderId="0" xfId="0" applyNumberFormat="1" applyFont="1" applyFill="1" applyAlignment="1">
      <alignment horizontal="right" vertical="center" wrapText="1" indent="1"/>
    </xf>
    <xf numFmtId="2" fontId="54" fillId="3" borderId="0" xfId="0" applyNumberFormat="1" applyFont="1" applyFill="1" applyAlignment="1">
      <alignment horizontal="right" vertical="center" wrapText="1" indent="1"/>
    </xf>
    <xf numFmtId="1" fontId="53" fillId="3" borderId="0" xfId="0" applyNumberFormat="1" applyFont="1" applyFill="1" applyAlignment="1">
      <alignment horizontal="right" vertical="center" wrapText="1" indent="1"/>
    </xf>
    <xf numFmtId="0" fontId="71" fillId="3" borderId="0" xfId="0" applyFont="1" applyFill="1" applyAlignment="1">
      <alignment vertical="center" wrapText="1"/>
    </xf>
    <xf numFmtId="1" fontId="54" fillId="2" borderId="7" xfId="0" applyNumberFormat="1" applyFont="1" applyFill="1" applyBorder="1" applyAlignment="1">
      <alignment horizontal="right" vertical="center" wrapText="1" indent="1"/>
    </xf>
    <xf numFmtId="2" fontId="54" fillId="2" borderId="7" xfId="0" applyNumberFormat="1" applyFont="1" applyFill="1" applyBorder="1" applyAlignment="1">
      <alignment horizontal="right" vertical="center" wrapText="1" indent="1"/>
    </xf>
    <xf numFmtId="0" fontId="36" fillId="2" borderId="21" xfId="0" applyFont="1" applyFill="1" applyBorder="1" applyAlignment="1">
      <alignment horizontal="center" vertical="center" readingOrder="1"/>
    </xf>
    <xf numFmtId="0" fontId="52" fillId="0" borderId="1" xfId="0" applyFont="1" applyBorder="1" applyAlignment="1">
      <alignment horizontal="left" vertical="center" wrapText="1"/>
    </xf>
    <xf numFmtId="0" fontId="36" fillId="2" borderId="13" xfId="0" applyFont="1" applyFill="1" applyBorder="1" applyAlignment="1">
      <alignment horizontal="center" vertical="center"/>
    </xf>
    <xf numFmtId="0" fontId="54" fillId="0" borderId="1" xfId="0" applyFont="1" applyBorder="1" applyAlignment="1">
      <alignment vertical="center" wrapText="1"/>
    </xf>
    <xf numFmtId="0" fontId="40" fillId="3" borderId="1" xfId="0" applyFont="1" applyFill="1" applyBorder="1" applyAlignment="1">
      <alignment vertical="center" wrapText="1"/>
    </xf>
    <xf numFmtId="0" fontId="39" fillId="3" borderId="1" xfId="0" applyFont="1" applyFill="1" applyBorder="1" applyAlignment="1">
      <alignment horizontal="right" vertical="center" wrapText="1"/>
    </xf>
    <xf numFmtId="0" fontId="39" fillId="3" borderId="17" xfId="0" applyFont="1" applyFill="1" applyBorder="1" applyAlignment="1">
      <alignment horizontal="center" vertical="center" wrapText="1"/>
    </xf>
    <xf numFmtId="0" fontId="40" fillId="3" borderId="17" xfId="0" applyFont="1" applyFill="1" applyBorder="1" applyAlignment="1">
      <alignment horizontal="left" vertical="center" wrapText="1" indent="1"/>
    </xf>
    <xf numFmtId="0" fontId="21" fillId="3" borderId="17" xfId="0" applyFont="1" applyFill="1" applyBorder="1" applyAlignment="1">
      <alignment horizontal="right" vertical="center" wrapText="1" indent="1"/>
    </xf>
    <xf numFmtId="0" fontId="21" fillId="2" borderId="50" xfId="0" applyFont="1" applyFill="1" applyBorder="1" applyAlignment="1">
      <alignment horizontal="center" vertical="center" wrapText="1"/>
    </xf>
    <xf numFmtId="0" fontId="17" fillId="2" borderId="50" xfId="0" applyFont="1" applyFill="1" applyBorder="1" applyAlignment="1">
      <alignment horizontal="left" vertical="center" wrapText="1" indent="1"/>
    </xf>
    <xf numFmtId="0" fontId="51" fillId="2" borderId="49" xfId="0" applyFont="1" applyFill="1" applyBorder="1" applyAlignment="1">
      <alignment horizontal="right" vertical="center" wrapText="1" indent="1"/>
    </xf>
    <xf numFmtId="0" fontId="51" fillId="2" borderId="48" xfId="0" applyFont="1" applyFill="1" applyBorder="1" applyAlignment="1">
      <alignment horizontal="right" vertical="center" wrapText="1" indent="1"/>
    </xf>
    <xf numFmtId="0" fontId="21" fillId="3" borderId="55" xfId="0" applyFont="1" applyFill="1" applyBorder="1" applyAlignment="1">
      <alignment horizontal="right" vertical="center" wrapText="1" indent="1"/>
    </xf>
    <xf numFmtId="0" fontId="27" fillId="3" borderId="0" xfId="0" applyFont="1" applyFill="1" applyAlignment="1">
      <alignment vertical="center" wrapText="1"/>
    </xf>
    <xf numFmtId="0" fontId="39" fillId="0" borderId="9" xfId="0" applyFont="1" applyBorder="1" applyAlignment="1">
      <alignment horizontal="center" vertical="center" wrapText="1"/>
    </xf>
    <xf numFmtId="0" fontId="40" fillId="0" borderId="9" xfId="0" applyFont="1" applyBorder="1" applyAlignment="1">
      <alignment horizontal="left" vertical="center" wrapText="1" indent="1"/>
    </xf>
    <xf numFmtId="0" fontId="68" fillId="0" borderId="9" xfId="0" applyFont="1" applyBorder="1" applyAlignment="1">
      <alignment vertical="center" wrapText="1"/>
    </xf>
    <xf numFmtId="0" fontId="21" fillId="0" borderId="9" xfId="0" applyFont="1" applyBorder="1" applyAlignment="1">
      <alignment horizontal="right" vertical="center" wrapText="1" indent="1"/>
    </xf>
    <xf numFmtId="0" fontId="36" fillId="3" borderId="9" xfId="0" applyFont="1" applyFill="1" applyBorder="1" applyAlignment="1">
      <alignment horizontal="center" vertical="center" wrapText="1"/>
    </xf>
    <xf numFmtId="0" fontId="11" fillId="3" borderId="25" xfId="0" applyFont="1" applyFill="1" applyBorder="1" applyAlignment="1">
      <alignment horizontal="center" vertical="center" wrapText="1"/>
    </xf>
    <xf numFmtId="0" fontId="21" fillId="0" borderId="9" xfId="0" applyFont="1" applyBorder="1" applyAlignment="1">
      <alignment horizontal="right" vertical="center" wrapText="1"/>
    </xf>
    <xf numFmtId="0" fontId="21" fillId="0" borderId="9" xfId="0" applyFont="1" applyBorder="1" applyAlignment="1">
      <alignment vertical="center" wrapText="1"/>
    </xf>
    <xf numFmtId="2" fontId="54" fillId="2" borderId="7" xfId="15" applyNumberFormat="1" applyFont="1" applyFill="1" applyBorder="1" applyAlignment="1">
      <alignment horizontal="right" vertical="center" wrapText="1" indent="1"/>
    </xf>
    <xf numFmtId="1" fontId="54" fillId="2" borderId="7" xfId="15" applyNumberFormat="1" applyFont="1" applyFill="1" applyBorder="1" applyAlignment="1">
      <alignment horizontal="right" vertical="center" wrapText="1" indent="1"/>
    </xf>
    <xf numFmtId="1" fontId="54" fillId="2" borderId="18" xfId="0" applyNumberFormat="1" applyFont="1" applyFill="1" applyBorder="1" applyAlignment="1">
      <alignment horizontal="right" vertical="center" wrapText="1" indent="1"/>
    </xf>
    <xf numFmtId="0" fontId="17" fillId="3" borderId="9" xfId="0" applyFont="1" applyFill="1" applyBorder="1" applyAlignment="1">
      <alignment horizontal="left" vertical="center" wrapText="1" indent="1"/>
    </xf>
    <xf numFmtId="0" fontId="21" fillId="3" borderId="9" xfId="0" applyFont="1" applyFill="1" applyBorder="1" applyAlignment="1">
      <alignment horizontal="center" vertical="center" wrapText="1"/>
    </xf>
    <xf numFmtId="0" fontId="21" fillId="0" borderId="7" xfId="0" applyFont="1" applyBorder="1" applyAlignment="1">
      <alignment horizontal="center" vertical="center" wrapText="1"/>
    </xf>
    <xf numFmtId="0" fontId="21" fillId="0" borderId="9" xfId="0" applyFont="1" applyBorder="1" applyAlignment="1">
      <alignment horizontal="center" vertical="center" wrapText="1"/>
    </xf>
    <xf numFmtId="0" fontId="17" fillId="0" borderId="7" xfId="0" applyFont="1" applyBorder="1" applyAlignment="1">
      <alignment horizontal="left" vertical="center" wrapText="1" indent="1"/>
    </xf>
    <xf numFmtId="0" fontId="36" fillId="0" borderId="7" xfId="0" applyFont="1" applyBorder="1" applyAlignment="1">
      <alignment horizontal="center" vertical="center" wrapText="1"/>
    </xf>
    <xf numFmtId="0" fontId="21" fillId="3" borderId="45" xfId="0" applyFont="1" applyFill="1" applyBorder="1" applyAlignment="1">
      <alignment horizontal="center" vertical="center" wrapText="1"/>
    </xf>
    <xf numFmtId="0" fontId="17" fillId="3" borderId="45" xfId="0" applyFont="1" applyFill="1" applyBorder="1" applyAlignment="1">
      <alignment horizontal="left" vertical="center" wrapText="1" indent="1"/>
    </xf>
    <xf numFmtId="0" fontId="17" fillId="0" borderId="9" xfId="0" applyFont="1" applyBorder="1" applyAlignment="1">
      <alignment horizontal="left" vertical="center" wrapText="1" indent="1"/>
    </xf>
    <xf numFmtId="0" fontId="13" fillId="3" borderId="0" xfId="0" applyFont="1" applyFill="1" applyAlignment="1">
      <alignment vertical="center" wrapText="1"/>
    </xf>
    <xf numFmtId="0" fontId="40" fillId="3" borderId="9" xfId="0" applyFont="1" applyFill="1" applyBorder="1" applyAlignment="1">
      <alignment horizontal="left" vertical="center" wrapText="1" indent="1"/>
    </xf>
    <xf numFmtId="0" fontId="36" fillId="0" borderId="8" xfId="0" applyFont="1" applyBorder="1" applyAlignment="1">
      <alignment horizontal="right" vertical="center" wrapText="1" indent="1"/>
    </xf>
    <xf numFmtId="0" fontId="40" fillId="3" borderId="32" xfId="0" applyFont="1" applyFill="1" applyBorder="1" applyAlignment="1">
      <alignment horizontal="left" vertical="center" wrapText="1" indent="1"/>
    </xf>
    <xf numFmtId="0" fontId="21" fillId="3" borderId="33" xfId="0" applyFont="1" applyFill="1" applyBorder="1" applyAlignment="1">
      <alignment horizontal="right" vertical="center" wrapText="1" indent="1"/>
    </xf>
    <xf numFmtId="0" fontId="40" fillId="0" borderId="56" xfId="0" applyFont="1" applyBorder="1" applyAlignment="1">
      <alignment horizontal="left" vertical="center" wrapText="1" indent="1"/>
    </xf>
    <xf numFmtId="0" fontId="21" fillId="0" borderId="57" xfId="0" applyFont="1" applyBorder="1" applyAlignment="1">
      <alignment horizontal="right" vertical="center" wrapText="1" indent="1"/>
    </xf>
    <xf numFmtId="0" fontId="36" fillId="0" borderId="45" xfId="0" applyFont="1" applyBorder="1" applyAlignment="1">
      <alignment horizontal="right" vertical="center" wrapText="1" indent="1"/>
    </xf>
    <xf numFmtId="0" fontId="39" fillId="3" borderId="9" xfId="0" applyFont="1" applyFill="1" applyBorder="1" applyAlignment="1">
      <alignment horizontal="center" vertical="center" wrapText="1"/>
    </xf>
    <xf numFmtId="0" fontId="54" fillId="0" borderId="7" xfId="0" applyFont="1" applyBorder="1" applyAlignment="1">
      <alignment horizontal="center" vertical="center" wrapText="1"/>
    </xf>
    <xf numFmtId="0" fontId="54" fillId="3" borderId="0" xfId="0" applyFont="1" applyFill="1" applyAlignment="1">
      <alignment horizontal="center" vertical="center" wrapText="1"/>
    </xf>
    <xf numFmtId="0" fontId="54" fillId="3" borderId="9" xfId="0" applyFont="1" applyFill="1" applyBorder="1" applyAlignment="1">
      <alignment horizontal="center" vertical="center" wrapText="1"/>
    </xf>
    <xf numFmtId="0" fontId="36" fillId="0" borderId="7" xfId="0" applyFont="1" applyBorder="1" applyAlignment="1">
      <alignment horizontal="right" vertical="center" wrapText="1" indent="1"/>
    </xf>
    <xf numFmtId="0" fontId="39" fillId="3" borderId="45" xfId="0" applyFont="1" applyFill="1" applyBorder="1" applyAlignment="1">
      <alignment horizontal="center" vertical="center" wrapText="1"/>
    </xf>
    <xf numFmtId="0" fontId="36" fillId="3" borderId="9" xfId="0" applyFont="1" applyFill="1" applyBorder="1" applyAlignment="1">
      <alignment vertical="center" wrapText="1"/>
    </xf>
    <xf numFmtId="0" fontId="21" fillId="3" borderId="9" xfId="0" applyFont="1" applyFill="1" applyBorder="1" applyAlignment="1">
      <alignment vertical="center" wrapText="1"/>
    </xf>
    <xf numFmtId="0" fontId="36" fillId="3" borderId="9" xfId="0" applyFont="1" applyFill="1" applyBorder="1" applyAlignment="1">
      <alignment horizontal="right" vertical="center" wrapText="1"/>
    </xf>
    <xf numFmtId="0" fontId="21" fillId="3" borderId="9" xfId="0" applyFont="1" applyFill="1" applyBorder="1" applyAlignment="1">
      <alignment horizontal="right" vertical="center" wrapText="1"/>
    </xf>
    <xf numFmtId="0" fontId="54" fillId="3" borderId="4" xfId="0" applyFont="1" applyFill="1" applyBorder="1" applyAlignment="1">
      <alignment horizontal="center" vertical="center" wrapText="1"/>
    </xf>
    <xf numFmtId="0" fontId="39" fillId="0" borderId="6" xfId="0" applyFont="1" applyBorder="1" applyAlignment="1">
      <alignment horizontal="center" vertical="center" wrapText="1"/>
    </xf>
    <xf numFmtId="0" fontId="21" fillId="0" borderId="3" xfId="0" applyFont="1" applyBorder="1" applyAlignment="1">
      <alignment horizontal="center" vertical="center" wrapText="1"/>
    </xf>
    <xf numFmtId="0" fontId="54" fillId="3" borderId="5" xfId="0" applyFont="1" applyFill="1" applyBorder="1" applyAlignment="1">
      <alignment horizontal="center" vertical="center" wrapText="1"/>
    </xf>
    <xf numFmtId="0" fontId="36" fillId="3" borderId="13" xfId="0" applyFont="1" applyFill="1" applyBorder="1" applyAlignment="1">
      <alignment vertical="center" wrapText="1"/>
    </xf>
    <xf numFmtId="0" fontId="39" fillId="3" borderId="5" xfId="0" applyFont="1" applyFill="1" applyBorder="1" applyAlignment="1">
      <alignment horizontal="center" vertical="center" wrapText="1"/>
    </xf>
    <xf numFmtId="0" fontId="40" fillId="3" borderId="5" xfId="0" applyFont="1" applyFill="1" applyBorder="1" applyAlignment="1">
      <alignment horizontal="left" vertical="center" wrapText="1" indent="1"/>
    </xf>
    <xf numFmtId="0" fontId="39" fillId="3" borderId="6" xfId="0" applyFont="1" applyFill="1" applyBorder="1" applyAlignment="1">
      <alignment vertical="center" wrapText="1"/>
    </xf>
    <xf numFmtId="0" fontId="39" fillId="0" borderId="22" xfId="0" applyFont="1" applyBorder="1" applyAlignment="1">
      <alignment horizontal="center" vertical="center" wrapText="1"/>
    </xf>
    <xf numFmtId="0" fontId="40" fillId="0" borderId="22" xfId="0" applyFont="1" applyBorder="1" applyAlignment="1">
      <alignment horizontal="left" vertical="center" wrapText="1" indent="1"/>
    </xf>
    <xf numFmtId="0" fontId="39" fillId="0" borderId="22" xfId="0" applyFont="1" applyBorder="1" applyAlignment="1">
      <alignment vertical="center" wrapText="1"/>
    </xf>
    <xf numFmtId="0" fontId="11" fillId="3" borderId="25" xfId="0" applyFont="1" applyFill="1" applyBorder="1" applyAlignment="1">
      <alignment horizontal="right" vertical="center" wrapText="1" indent="1"/>
    </xf>
    <xf numFmtId="0" fontId="36" fillId="3" borderId="44" xfId="0" applyFont="1" applyFill="1" applyBorder="1" applyAlignment="1">
      <alignment horizontal="center" vertical="center" wrapText="1"/>
    </xf>
    <xf numFmtId="0" fontId="40" fillId="3" borderId="0" xfId="0" applyFont="1" applyFill="1" applyAlignment="1">
      <alignment horizontal="left" vertical="center" wrapText="1" indent="1"/>
    </xf>
    <xf numFmtId="0" fontId="39" fillId="3" borderId="0" xfId="0" applyFont="1" applyFill="1" applyAlignment="1">
      <alignment horizontal="right" vertical="center" wrapText="1" indent="1"/>
    </xf>
    <xf numFmtId="2" fontId="39" fillId="3" borderId="0" xfId="0" applyNumberFormat="1" applyFont="1" applyFill="1" applyAlignment="1">
      <alignment horizontal="right" vertical="center" wrapText="1" indent="1"/>
    </xf>
    <xf numFmtId="0" fontId="39" fillId="0" borderId="11" xfId="0" applyFont="1" applyBorder="1" applyAlignment="1">
      <alignment horizontal="center" vertical="center" wrapText="1"/>
    </xf>
    <xf numFmtId="0" fontId="40" fillId="0" borderId="11" xfId="0" applyFont="1" applyBorder="1" applyAlignment="1">
      <alignment horizontal="left" vertical="center" wrapText="1" indent="1"/>
    </xf>
    <xf numFmtId="0" fontId="21" fillId="0" borderId="11" xfId="0" applyFont="1" applyBorder="1" applyAlignment="1">
      <alignment horizontal="right" vertical="center" wrapText="1" indent="1"/>
    </xf>
    <xf numFmtId="2" fontId="21" fillId="0" borderId="11" xfId="0" applyNumberFormat="1" applyFont="1" applyBorder="1" applyAlignment="1">
      <alignment horizontal="right" vertical="center" wrapText="1" indent="1"/>
    </xf>
    <xf numFmtId="2" fontId="36" fillId="3" borderId="17" xfId="0" applyNumberFormat="1" applyFont="1" applyFill="1" applyBorder="1" applyAlignment="1">
      <alignment horizontal="right" vertical="center" wrapText="1" indent="1"/>
    </xf>
    <xf numFmtId="2" fontId="21" fillId="0" borderId="8" xfId="0" applyNumberFormat="1" applyFont="1" applyBorder="1" applyAlignment="1">
      <alignment horizontal="right" vertical="center" wrapText="1" indent="1"/>
    </xf>
    <xf numFmtId="0" fontId="39" fillId="2" borderId="12" xfId="0" applyFont="1" applyFill="1" applyBorder="1" applyAlignment="1">
      <alignment vertical="center" wrapText="1"/>
    </xf>
    <xf numFmtId="0" fontId="11" fillId="2" borderId="12" xfId="0" applyFont="1" applyFill="1" applyBorder="1" applyAlignment="1">
      <alignment vertical="center" wrapText="1"/>
    </xf>
    <xf numFmtId="0" fontId="11" fillId="3" borderId="17" xfId="0" applyFont="1" applyFill="1" applyBorder="1" applyAlignment="1">
      <alignment vertical="center" wrapText="1"/>
    </xf>
    <xf numFmtId="0" fontId="39" fillId="0" borderId="13" xfId="0" applyFont="1" applyBorder="1" applyAlignment="1">
      <alignment horizontal="center" vertical="center" wrapText="1"/>
    </xf>
    <xf numFmtId="0" fontId="40" fillId="0" borderId="13" xfId="0" applyFont="1" applyBorder="1" applyAlignment="1">
      <alignment horizontal="left" vertical="center" wrapText="1" indent="1"/>
    </xf>
    <xf numFmtId="0" fontId="39" fillId="0" borderId="13" xfId="0" applyFont="1" applyBorder="1" applyAlignment="1">
      <alignment vertical="center" wrapText="1"/>
    </xf>
    <xf numFmtId="0" fontId="36" fillId="0" borderId="7" xfId="0" applyFont="1" applyBorder="1" applyAlignment="1">
      <alignment vertical="center" wrapText="1"/>
    </xf>
    <xf numFmtId="0" fontId="68" fillId="0" borderId="11" xfId="0" applyFont="1" applyBorder="1" applyAlignment="1">
      <alignment horizontal="right" vertical="center" wrapText="1" indent="1"/>
    </xf>
    <xf numFmtId="0" fontId="68" fillId="0" borderId="45" xfId="0" applyFont="1" applyBorder="1" applyAlignment="1">
      <alignment horizontal="right" vertical="center" wrapText="1" indent="1"/>
    </xf>
    <xf numFmtId="2" fontId="68" fillId="0" borderId="11" xfId="0" applyNumberFormat="1" applyFont="1" applyBorder="1" applyAlignment="1">
      <alignment horizontal="right" vertical="center" wrapText="1" indent="1"/>
    </xf>
    <xf numFmtId="2" fontId="68" fillId="3" borderId="8" xfId="0" applyNumberFormat="1" applyFont="1" applyFill="1" applyBorder="1" applyAlignment="1">
      <alignment vertical="center" wrapText="1"/>
    </xf>
    <xf numFmtId="0" fontId="68" fillId="3" borderId="9" xfId="0" applyFont="1" applyFill="1" applyBorder="1" applyAlignment="1">
      <alignment vertical="center" wrapText="1"/>
    </xf>
    <xf numFmtId="2" fontId="68" fillId="0" borderId="9" xfId="0" applyNumberFormat="1" applyFont="1" applyBorder="1" applyAlignment="1">
      <alignment vertical="center" wrapText="1"/>
    </xf>
    <xf numFmtId="0" fontId="7" fillId="0" borderId="0" xfId="3" applyFont="1" applyAlignment="1">
      <alignment horizontal="right" vertical="center" wrapText="1" indent="2"/>
    </xf>
    <xf numFmtId="0" fontId="16" fillId="0" borderId="0" xfId="3" applyFont="1" applyAlignment="1">
      <alignment horizontal="left" vertical="center" wrapText="1" indent="2"/>
    </xf>
    <xf numFmtId="0" fontId="3" fillId="0" borderId="0" xfId="2" applyFont="1" applyAlignment="1">
      <alignment horizontal="center" vertical="center" wrapText="1" readingOrder="1"/>
    </xf>
    <xf numFmtId="0" fontId="36" fillId="0" borderId="0" xfId="0" applyFont="1" applyAlignment="1">
      <alignment horizontal="center" vertical="center" wrapText="1" readingOrder="1"/>
    </xf>
    <xf numFmtId="0" fontId="57" fillId="0" borderId="0" xfId="0" applyFont="1" applyAlignment="1">
      <alignment horizontal="right" vertical="top" wrapText="1" readingOrder="2"/>
    </xf>
    <xf numFmtId="0" fontId="9" fillId="0" borderId="0" xfId="0" applyFont="1" applyAlignment="1">
      <alignment horizontal="left" vertical="top" wrapText="1" readingOrder="1"/>
    </xf>
    <xf numFmtId="0" fontId="25" fillId="0" borderId="0" xfId="0" applyFont="1" applyAlignment="1">
      <alignment horizontal="center" vertical="center" wrapText="1" readingOrder="1"/>
    </xf>
    <xf numFmtId="0" fontId="46" fillId="0" borderId="0" xfId="8" applyFont="1" applyAlignment="1">
      <alignment horizontal="center" vertical="center" wrapText="1" readingOrder="2"/>
    </xf>
    <xf numFmtId="0" fontId="46" fillId="0" borderId="0" xfId="8" applyFont="1" applyAlignment="1">
      <alignment horizontal="center" vertical="center" readingOrder="2"/>
    </xf>
    <xf numFmtId="0" fontId="9" fillId="0" borderId="0" xfId="0" applyFont="1" applyAlignment="1">
      <alignment horizontal="left" vertical="top" wrapText="1"/>
    </xf>
    <xf numFmtId="0" fontId="45" fillId="0" borderId="0" xfId="4" applyFont="1" applyAlignment="1">
      <alignment horizontal="left" vertical="top" wrapText="1"/>
    </xf>
    <xf numFmtId="0" fontId="3" fillId="0" borderId="0" xfId="0" applyFont="1" applyAlignment="1">
      <alignment horizontal="center" vertical="center" wrapText="1" readingOrder="1"/>
    </xf>
    <xf numFmtId="0" fontId="7" fillId="0" borderId="0" xfId="4" applyFont="1" applyAlignment="1">
      <alignment horizontal="right" vertical="top" wrapText="1" readingOrder="2"/>
    </xf>
    <xf numFmtId="0" fontId="62" fillId="0" borderId="0" xfId="8" applyFont="1" applyAlignment="1">
      <alignment horizontal="center" vertical="center" wrapText="1" readingOrder="2"/>
    </xf>
    <xf numFmtId="0" fontId="7" fillId="0" borderId="0" xfId="0" applyFont="1" applyAlignment="1">
      <alignment horizontal="center" vertical="top"/>
    </xf>
    <xf numFmtId="0" fontId="53" fillId="3" borderId="16" xfId="0" applyFont="1" applyFill="1" applyBorder="1" applyAlignment="1">
      <alignment horizontal="center" vertical="center" wrapText="1"/>
    </xf>
    <xf numFmtId="0" fontId="53" fillId="3" borderId="31" xfId="0" applyFont="1" applyFill="1" applyBorder="1" applyAlignment="1">
      <alignment horizontal="center" vertical="center" wrapText="1"/>
    </xf>
    <xf numFmtId="0" fontId="8" fillId="0" borderId="0" xfId="0" applyFont="1" applyAlignment="1">
      <alignment horizontal="center" vertical="center" wrapText="1"/>
    </xf>
    <xf numFmtId="0" fontId="39" fillId="0" borderId="0" xfId="2" applyFont="1" applyAlignment="1">
      <alignment horizontal="left" vertical="center" wrapText="1" indent="4" readingOrder="1"/>
    </xf>
    <xf numFmtId="0" fontId="5" fillId="0" borderId="0" xfId="2" applyFont="1" applyAlignment="1">
      <alignment horizontal="right" vertical="center" wrapText="1" indent="4" readingOrder="2"/>
    </xf>
    <xf numFmtId="0" fontId="29" fillId="0" borderId="0" xfId="2" applyFont="1" applyAlignment="1">
      <alignment horizontal="distributed" vertical="center" wrapText="1" readingOrder="1"/>
    </xf>
    <xf numFmtId="0" fontId="28" fillId="0" borderId="0" xfId="2" applyFont="1" applyAlignment="1">
      <alignment horizontal="center" vertical="center" wrapText="1" readingOrder="1"/>
    </xf>
    <xf numFmtId="0" fontId="16" fillId="0" borderId="0" xfId="2" applyFont="1" applyAlignment="1">
      <alignment horizontal="right" vertical="center" readingOrder="2"/>
    </xf>
    <xf numFmtId="0" fontId="42" fillId="0" borderId="0" xfId="2" applyFont="1" applyAlignment="1">
      <alignment horizontal="right" vertical="top" wrapText="1" readingOrder="2"/>
    </xf>
    <xf numFmtId="0" fontId="9" fillId="0" borderId="0" xfId="2" applyFont="1" applyAlignment="1">
      <alignment horizontal="left" vertical="center" wrapText="1" readingOrder="1"/>
    </xf>
    <xf numFmtId="0" fontId="21" fillId="0" borderId="0" xfId="2" applyFont="1" applyAlignment="1">
      <alignment horizontal="left" vertical="top" wrapText="1" readingOrder="1"/>
    </xf>
    <xf numFmtId="0" fontId="39" fillId="0" borderId="0" xfId="2" applyFont="1" applyAlignment="1">
      <alignment horizontal="left" vertical="top" wrapText="1" indent="3"/>
    </xf>
    <xf numFmtId="0" fontId="5" fillId="0" borderId="0" xfId="2" applyFont="1" applyAlignment="1">
      <alignment horizontal="right" vertical="top" wrapText="1" indent="2" readingOrder="2"/>
    </xf>
    <xf numFmtId="0" fontId="39" fillId="0" borderId="0" xfId="2" applyFont="1" applyAlignment="1">
      <alignment horizontal="left" vertical="center" wrapText="1" readingOrder="1"/>
    </xf>
    <xf numFmtId="0" fontId="5" fillId="0" borderId="0" xfId="2" applyFont="1" applyAlignment="1">
      <alignment horizontal="right" vertical="center" wrapText="1" readingOrder="2"/>
    </xf>
    <xf numFmtId="0" fontId="5" fillId="0" borderId="0" xfId="2" applyFont="1" applyAlignment="1">
      <alignment horizontal="right" vertical="top" wrapText="1" indent="3" readingOrder="2"/>
    </xf>
    <xf numFmtId="0" fontId="11" fillId="0" borderId="0" xfId="2" applyFont="1" applyAlignment="1">
      <alignment horizontal="left" vertical="top" wrapText="1" indent="3"/>
    </xf>
    <xf numFmtId="0" fontId="9" fillId="0" borderId="0" xfId="2" applyFont="1" applyAlignment="1">
      <alignment horizontal="center" vertical="top" wrapText="1" readingOrder="2"/>
    </xf>
    <xf numFmtId="0" fontId="11" fillId="0" borderId="0" xfId="2" applyFont="1" applyAlignment="1">
      <alignment horizontal="left" vertical="top" wrapText="1"/>
    </xf>
    <xf numFmtId="0" fontId="9" fillId="0" borderId="0" xfId="2" applyFont="1" applyAlignment="1">
      <alignment horizontal="right" vertical="top" wrapText="1" readingOrder="2"/>
    </xf>
    <xf numFmtId="0" fontId="9" fillId="0" borderId="0" xfId="2" applyFont="1" applyAlignment="1">
      <alignment horizontal="left" vertical="top" wrapText="1"/>
    </xf>
    <xf numFmtId="0" fontId="26" fillId="0" borderId="0" xfId="2" applyFont="1" applyAlignment="1">
      <alignment horizontal="right" vertical="top" wrapText="1" readingOrder="2"/>
    </xf>
    <xf numFmtId="0" fontId="16" fillId="0" borderId="0" xfId="2" applyFont="1" applyAlignment="1">
      <alignment horizontal="center" vertical="top" wrapText="1"/>
    </xf>
    <xf numFmtId="0" fontId="33" fillId="0" borderId="0" xfId="2" applyFont="1" applyAlignment="1">
      <alignment horizontal="center" vertical="top" wrapText="1" readingOrder="2"/>
    </xf>
    <xf numFmtId="0" fontId="6" fillId="0" borderId="0" xfId="2" applyFont="1" applyAlignment="1">
      <alignment horizontal="left" vertical="top" wrapText="1"/>
    </xf>
    <xf numFmtId="0" fontId="9" fillId="0" borderId="0" xfId="2" applyFont="1" applyAlignment="1">
      <alignment horizontal="distributed" vertical="top" wrapText="1" indent="2" readingOrder="2"/>
    </xf>
    <xf numFmtId="0" fontId="11" fillId="0" borderId="0" xfId="2" applyFont="1" applyAlignment="1">
      <alignment horizontal="left" vertical="top" wrapText="1" indent="2"/>
    </xf>
    <xf numFmtId="0" fontId="39" fillId="0" borderId="0" xfId="2" applyFont="1" applyAlignment="1">
      <alignment horizontal="left" vertical="top" wrapText="1" indent="3" readingOrder="1"/>
    </xf>
    <xf numFmtId="0" fontId="5" fillId="0" borderId="0" xfId="2" applyFont="1" applyAlignment="1">
      <alignment horizontal="right" vertical="top" wrapText="1" indent="4" readingOrder="2"/>
    </xf>
    <xf numFmtId="0" fontId="39" fillId="0" borderId="0" xfId="2" applyFont="1" applyAlignment="1">
      <alignment horizontal="left" vertical="top" wrapText="1" indent="2" readingOrder="1"/>
    </xf>
    <xf numFmtId="0" fontId="16" fillId="0" borderId="0" xfId="2" applyFont="1" applyAlignment="1">
      <alignment horizontal="right" vertical="top" wrapText="1" readingOrder="2"/>
    </xf>
    <xf numFmtId="0" fontId="26" fillId="0" borderId="0" xfId="2" applyFont="1" applyAlignment="1">
      <alignment horizontal="right" vertical="top" wrapText="1" indent="2" readingOrder="2"/>
    </xf>
    <xf numFmtId="0" fontId="39" fillId="0" borderId="0" xfId="2" applyFont="1" applyAlignment="1">
      <alignment horizontal="left" vertical="top" wrapText="1" indent="2"/>
    </xf>
    <xf numFmtId="0" fontId="19" fillId="0" borderId="0" xfId="2" applyFont="1" applyAlignment="1">
      <alignment horizontal="right" vertical="top" wrapText="1" readingOrder="2"/>
    </xf>
    <xf numFmtId="0" fontId="4" fillId="0" borderId="0" xfId="2" applyFont="1" applyAlignment="1">
      <alignment horizontal="left" vertical="top" wrapText="1" indent="3"/>
    </xf>
    <xf numFmtId="0" fontId="36" fillId="3" borderId="15" xfId="0" applyFont="1" applyFill="1" applyBorder="1" applyAlignment="1">
      <alignment horizontal="right" vertical="center" wrapText="1" indent="1"/>
    </xf>
    <xf numFmtId="0" fontId="36" fillId="3" borderId="14" xfId="0" applyFont="1" applyFill="1" applyBorder="1" applyAlignment="1">
      <alignment horizontal="right" vertical="center" wrapText="1" indent="1"/>
    </xf>
    <xf numFmtId="0" fontId="53" fillId="3" borderId="42" xfId="0" applyFont="1" applyFill="1" applyBorder="1" applyAlignment="1">
      <alignment horizontal="right" vertical="center" wrapText="1" indent="1"/>
    </xf>
    <xf numFmtId="0" fontId="53" fillId="3" borderId="43" xfId="0" applyFont="1" applyFill="1" applyBorder="1" applyAlignment="1">
      <alignment horizontal="right" vertical="center" wrapText="1" inden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36" fillId="3" borderId="22" xfId="0" applyFont="1" applyFill="1" applyBorder="1" applyAlignment="1">
      <alignment horizontal="center" vertical="center" wrapText="1"/>
    </xf>
    <xf numFmtId="0" fontId="41" fillId="3" borderId="13" xfId="0" applyFont="1" applyFill="1" applyBorder="1" applyAlignment="1">
      <alignment horizontal="center" vertical="top" wrapText="1"/>
    </xf>
    <xf numFmtId="0" fontId="36" fillId="3" borderId="6" xfId="0" applyFont="1" applyFill="1" applyBorder="1" applyAlignment="1">
      <alignment horizontal="center" wrapText="1"/>
    </xf>
    <xf numFmtId="0" fontId="36" fillId="2" borderId="38" xfId="0" applyFont="1" applyFill="1" applyBorder="1" applyAlignment="1">
      <alignment horizontal="right" vertical="center" wrapText="1" indent="1"/>
    </xf>
    <xf numFmtId="0" fontId="36" fillId="2" borderId="39" xfId="0" applyFont="1" applyFill="1" applyBorder="1" applyAlignment="1">
      <alignment horizontal="right" vertical="center" wrapText="1" indent="1"/>
    </xf>
    <xf numFmtId="0" fontId="37" fillId="3" borderId="3" xfId="0" applyFont="1" applyFill="1" applyBorder="1" applyAlignment="1">
      <alignment horizontal="center" vertical="center" wrapText="1"/>
    </xf>
    <xf numFmtId="0" fontId="37" fillId="3" borderId="5" xfId="0" applyFont="1" applyFill="1" applyBorder="1" applyAlignment="1">
      <alignment horizontal="center" vertical="center" wrapText="1"/>
    </xf>
    <xf numFmtId="0" fontId="36" fillId="2" borderId="27" xfId="0" applyFont="1" applyFill="1" applyBorder="1" applyAlignment="1">
      <alignment horizontal="right" vertical="center" wrapText="1" indent="1"/>
    </xf>
    <xf numFmtId="0" fontId="36" fillId="2" borderId="26" xfId="0" applyFont="1" applyFill="1" applyBorder="1" applyAlignment="1">
      <alignment horizontal="right" vertical="center" wrapText="1" indent="1"/>
    </xf>
    <xf numFmtId="0" fontId="20" fillId="0" borderId="0" xfId="0" applyFont="1" applyAlignment="1">
      <alignment horizontal="center" vertical="center" wrapText="1" readingOrder="1"/>
    </xf>
    <xf numFmtId="0" fontId="16" fillId="0" borderId="0" xfId="0" applyFont="1" applyAlignment="1">
      <alignment horizontal="center" vertical="center" wrapText="1"/>
    </xf>
    <xf numFmtId="0" fontId="14" fillId="0" borderId="0" xfId="0" applyFont="1" applyAlignment="1">
      <alignment horizontal="center" vertical="center" wrapText="1"/>
    </xf>
    <xf numFmtId="0" fontId="11" fillId="3" borderId="3" xfId="0" applyFont="1" applyFill="1" applyBorder="1" applyAlignment="1">
      <alignment horizontal="center" vertical="center" wrapText="1"/>
    </xf>
    <xf numFmtId="0" fontId="11" fillId="3" borderId="4" xfId="0" applyFont="1" applyFill="1" applyBorder="1" applyAlignment="1">
      <alignment horizontal="center" vertical="center" wrapText="1"/>
    </xf>
    <xf numFmtId="0" fontId="11" fillId="3" borderId="22" xfId="0" applyFont="1" applyFill="1" applyBorder="1" applyAlignment="1">
      <alignment horizontal="center" vertical="center" wrapText="1"/>
    </xf>
    <xf numFmtId="0" fontId="15" fillId="3" borderId="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9" fillId="0" borderId="0" xfId="0" applyFont="1" applyAlignment="1">
      <alignment horizontal="center" vertical="center" wrapText="1"/>
    </xf>
    <xf numFmtId="0" fontId="29" fillId="0" borderId="0" xfId="0" applyFont="1" applyAlignment="1">
      <alignment horizontal="center" vertical="center" wrapText="1" readingOrder="1"/>
    </xf>
    <xf numFmtId="0" fontId="37" fillId="0" borderId="0" xfId="0" applyFont="1" applyAlignment="1">
      <alignment horizontal="center" vertical="center" wrapText="1" readingOrder="1"/>
    </xf>
    <xf numFmtId="0" fontId="29" fillId="0" borderId="0" xfId="0" applyFont="1" applyAlignment="1">
      <alignment horizontal="center" vertical="center" wrapText="1"/>
    </xf>
    <xf numFmtId="0" fontId="36" fillId="2" borderId="50" xfId="0" applyFont="1" applyFill="1" applyBorder="1" applyAlignment="1">
      <alignment horizontal="right" vertical="center" wrapText="1" indent="1"/>
    </xf>
    <xf numFmtId="0" fontId="53" fillId="3" borderId="5" xfId="0" applyFont="1" applyFill="1" applyBorder="1" applyAlignment="1">
      <alignment horizontal="right" vertical="center" wrapText="1" indent="1"/>
    </xf>
    <xf numFmtId="0" fontId="36" fillId="2" borderId="3" xfId="0" applyFont="1" applyFill="1" applyBorder="1" applyAlignment="1">
      <alignment horizontal="right" vertical="center" wrapText="1" indent="1"/>
    </xf>
    <xf numFmtId="0" fontId="36" fillId="3" borderId="4" xfId="0" applyFont="1" applyFill="1" applyBorder="1" applyAlignment="1">
      <alignment horizontal="right" vertical="center" wrapText="1" indent="1"/>
    </xf>
    <xf numFmtId="0" fontId="41" fillId="3" borderId="3" xfId="0" applyFont="1" applyFill="1" applyBorder="1" applyAlignment="1">
      <alignment horizontal="center" vertical="center" wrapText="1"/>
    </xf>
    <xf numFmtId="0" fontId="41" fillId="3" borderId="4" xfId="0" applyFont="1" applyFill="1" applyBorder="1" applyAlignment="1">
      <alignment horizontal="center" vertical="center" wrapText="1"/>
    </xf>
    <xf numFmtId="0" fontId="41" fillId="3" borderId="22" xfId="0" applyFont="1" applyFill="1" applyBorder="1" applyAlignment="1">
      <alignment horizontal="center" vertical="center" wrapText="1"/>
    </xf>
    <xf numFmtId="0" fontId="36" fillId="3" borderId="5" xfId="0" applyFont="1" applyFill="1" applyBorder="1" applyAlignment="1">
      <alignment horizontal="center" vertical="center" wrapText="1"/>
    </xf>
    <xf numFmtId="0" fontId="0" fillId="0" borderId="0" xfId="0" applyAlignment="1">
      <alignment vertical="center" wrapText="1"/>
    </xf>
    <xf numFmtId="0" fontId="36" fillId="3" borderId="9" xfId="0" applyFont="1" applyFill="1" applyBorder="1" applyAlignment="1">
      <alignment horizontal="center" vertical="center" wrapText="1"/>
    </xf>
    <xf numFmtId="0" fontId="11" fillId="3" borderId="7" xfId="0" applyFont="1" applyFill="1" applyBorder="1" applyAlignment="1">
      <alignment horizontal="center" vertical="center" wrapText="1"/>
    </xf>
    <xf numFmtId="0" fontId="11" fillId="3" borderId="8" xfId="0" applyFont="1" applyFill="1" applyBorder="1" applyAlignment="1">
      <alignment horizontal="center" vertical="center" wrapText="1"/>
    </xf>
    <xf numFmtId="0" fontId="11" fillId="3" borderId="11" xfId="0" applyFont="1" applyFill="1" applyBorder="1" applyAlignment="1">
      <alignment horizontal="center" vertical="center" wrapText="1"/>
    </xf>
    <xf numFmtId="0" fontId="11" fillId="2" borderId="32" xfId="0" applyFont="1" applyFill="1" applyBorder="1" applyAlignment="1">
      <alignment horizontal="right" vertical="center" wrapText="1" indent="1"/>
    </xf>
    <xf numFmtId="0" fontId="11" fillId="2" borderId="33" xfId="0" applyFont="1" applyFill="1" applyBorder="1" applyAlignment="1">
      <alignment horizontal="right" vertical="center" wrapText="1" indent="1"/>
    </xf>
    <xf numFmtId="0" fontId="11" fillId="3" borderId="32" xfId="0" applyFont="1" applyFill="1" applyBorder="1" applyAlignment="1">
      <alignment horizontal="right" vertical="center" wrapText="1" indent="1"/>
    </xf>
    <xf numFmtId="0" fontId="11" fillId="3" borderId="33" xfId="0" applyFont="1" applyFill="1" applyBorder="1" applyAlignment="1">
      <alignment horizontal="right" vertical="center" wrapText="1" indent="1"/>
    </xf>
    <xf numFmtId="0" fontId="11" fillId="0" borderId="1" xfId="0" applyFont="1" applyBorder="1" applyAlignment="1">
      <alignment vertical="center" wrapText="1"/>
    </xf>
    <xf numFmtId="0" fontId="4" fillId="0" borderId="0" xfId="0" applyFont="1" applyAlignment="1">
      <alignment horizontal="left" vertical="center" wrapText="1"/>
    </xf>
    <xf numFmtId="0" fontId="5" fillId="0" borderId="0" xfId="0" applyFont="1" applyAlignment="1">
      <alignment horizontal="center" vertical="center" wrapText="1" readingOrder="1"/>
    </xf>
    <xf numFmtId="0" fontId="11" fillId="2" borderId="48" xfId="0" applyFont="1" applyFill="1" applyBorder="1" applyAlignment="1">
      <alignment horizontal="right" vertical="center" wrapText="1" indent="1"/>
    </xf>
    <xf numFmtId="0" fontId="11" fillId="2" borderId="49" xfId="0" applyFont="1" applyFill="1" applyBorder="1" applyAlignment="1">
      <alignment horizontal="right" vertical="center" wrapText="1" indent="1"/>
    </xf>
    <xf numFmtId="0" fontId="11" fillId="3" borderId="46" xfId="0" applyFont="1" applyFill="1" applyBorder="1" applyAlignment="1">
      <alignment horizontal="right" vertical="center" wrapText="1" indent="1"/>
    </xf>
    <xf numFmtId="0" fontId="11" fillId="3" borderId="47" xfId="0" applyFont="1" applyFill="1" applyBorder="1" applyAlignment="1">
      <alignment horizontal="right" vertical="center" wrapText="1" indent="1"/>
    </xf>
    <xf numFmtId="0" fontId="15" fillId="3" borderId="7"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1" fillId="2" borderId="36" xfId="0" applyFont="1" applyFill="1" applyBorder="1" applyAlignment="1">
      <alignment horizontal="right" vertical="center" wrapText="1" indent="1"/>
    </xf>
    <xf numFmtId="0" fontId="11" fillId="2" borderId="37" xfId="0" applyFont="1" applyFill="1" applyBorder="1" applyAlignment="1">
      <alignment horizontal="right" vertical="center" wrapText="1" indent="1"/>
    </xf>
    <xf numFmtId="0" fontId="53" fillId="2" borderId="32" xfId="0" applyFont="1" applyFill="1" applyBorder="1" applyAlignment="1">
      <alignment horizontal="right" vertical="center" wrapText="1" indent="1"/>
    </xf>
    <xf numFmtId="0" fontId="53" fillId="2" borderId="33" xfId="0" applyFont="1" applyFill="1" applyBorder="1" applyAlignment="1">
      <alignment horizontal="right" vertical="center" wrapText="1" indent="1"/>
    </xf>
    <xf numFmtId="0" fontId="67" fillId="0" borderId="0" xfId="0" applyFont="1" applyAlignment="1">
      <alignment vertical="center" wrapText="1"/>
    </xf>
    <xf numFmtId="0" fontId="66" fillId="0" borderId="0" xfId="0" applyFont="1" applyAlignment="1">
      <alignment vertical="center" wrapText="1"/>
    </xf>
    <xf numFmtId="0" fontId="9" fillId="0" borderId="0" xfId="0" applyFont="1" applyAlignment="1">
      <alignment horizontal="right" vertical="center" wrapText="1"/>
    </xf>
    <xf numFmtId="0" fontId="11" fillId="2" borderId="50" xfId="0" applyFont="1" applyFill="1" applyBorder="1" applyAlignment="1">
      <alignment horizontal="right" vertical="center" wrapText="1" indent="1"/>
    </xf>
    <xf numFmtId="0" fontId="11" fillId="3" borderId="2" xfId="0" applyFont="1" applyFill="1" applyBorder="1" applyAlignment="1">
      <alignment horizontal="center" wrapText="1"/>
    </xf>
    <xf numFmtId="0" fontId="11" fillId="3" borderId="26" xfId="0" applyFont="1" applyFill="1" applyBorder="1" applyAlignment="1">
      <alignment horizontal="center" wrapText="1"/>
    </xf>
    <xf numFmtId="0" fontId="11" fillId="3" borderId="27" xfId="0" applyFont="1" applyFill="1" applyBorder="1" applyAlignment="1">
      <alignment horizontal="center" wrapText="1"/>
    </xf>
    <xf numFmtId="0" fontId="40" fillId="3" borderId="21" xfId="0" applyFont="1" applyFill="1" applyBorder="1" applyAlignment="1">
      <alignment horizontal="center" vertical="top" wrapText="1"/>
    </xf>
    <xf numFmtId="0" fontId="40" fillId="3" borderId="1" xfId="0" applyFont="1" applyFill="1" applyBorder="1" applyAlignment="1">
      <alignment horizontal="center" vertical="top" wrapText="1"/>
    </xf>
    <xf numFmtId="0" fontId="40" fillId="3" borderId="28" xfId="0" applyFont="1" applyFill="1" applyBorder="1" applyAlignment="1">
      <alignment horizontal="center" vertical="top" wrapText="1"/>
    </xf>
    <xf numFmtId="0" fontId="11" fillId="3" borderId="25" xfId="0" applyFont="1" applyFill="1" applyBorder="1" applyAlignment="1">
      <alignment horizontal="center" vertical="center" wrapText="1"/>
    </xf>
    <xf numFmtId="0" fontId="15" fillId="3" borderId="25" xfId="0" applyFont="1" applyFill="1" applyBorder="1" applyAlignment="1">
      <alignment horizontal="center" vertical="center" wrapText="1"/>
    </xf>
    <xf numFmtId="0" fontId="11" fillId="3" borderId="4" xfId="0" applyFont="1" applyFill="1" applyBorder="1" applyAlignment="1">
      <alignment horizontal="right" vertical="center" wrapText="1" indent="1"/>
    </xf>
    <xf numFmtId="0" fontId="40" fillId="2" borderId="4" xfId="0" applyFont="1" applyFill="1" applyBorder="1" applyAlignment="1">
      <alignment horizontal="left" vertical="center" wrapText="1" indent="1"/>
    </xf>
    <xf numFmtId="0" fontId="40" fillId="3" borderId="4" xfId="0" applyFont="1" applyFill="1" applyBorder="1" applyAlignment="1">
      <alignment horizontal="left" vertical="center" wrapText="1" indent="1"/>
    </xf>
    <xf numFmtId="0" fontId="21" fillId="3" borderId="6" xfId="0" applyFont="1" applyFill="1" applyBorder="1" applyAlignment="1">
      <alignment horizontal="center" vertical="top" wrapText="1"/>
    </xf>
    <xf numFmtId="0" fontId="36" fillId="3" borderId="12" xfId="0" applyFont="1" applyFill="1" applyBorder="1" applyAlignment="1">
      <alignment horizontal="center" wrapText="1"/>
    </xf>
    <xf numFmtId="0" fontId="11" fillId="3" borderId="12" xfId="0" applyFont="1" applyFill="1" applyBorder="1" applyAlignment="1">
      <alignment horizontal="center" vertical="center" wrapText="1"/>
    </xf>
    <xf numFmtId="0" fontId="11" fillId="3" borderId="6" xfId="0" applyFont="1" applyFill="1" applyBorder="1" applyAlignment="1">
      <alignment horizontal="center" vertical="center" wrapText="1"/>
    </xf>
    <xf numFmtId="0" fontId="11" fillId="3" borderId="13" xfId="0" applyFont="1" applyFill="1" applyBorder="1" applyAlignment="1">
      <alignment horizontal="center" vertical="center" wrapText="1"/>
    </xf>
    <xf numFmtId="0" fontId="11" fillId="2" borderId="4" xfId="0" applyFont="1" applyFill="1" applyBorder="1" applyAlignment="1">
      <alignment horizontal="right" vertical="center" wrapText="1" indent="1"/>
    </xf>
    <xf numFmtId="0" fontId="15" fillId="3" borderId="12"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1" fillId="3" borderId="17" xfId="0" applyFont="1" applyFill="1" applyBorder="1" applyAlignment="1">
      <alignment horizontal="center" vertical="center" wrapText="1"/>
    </xf>
    <xf numFmtId="0" fontId="40" fillId="2" borderId="3" xfId="0" applyFont="1" applyFill="1" applyBorder="1" applyAlignment="1">
      <alignment horizontal="left" vertical="center" wrapText="1" indent="1"/>
    </xf>
    <xf numFmtId="0" fontId="11" fillId="2" borderId="5" xfId="0" applyFont="1" applyFill="1" applyBorder="1" applyAlignment="1">
      <alignment horizontal="right" vertical="center" wrapText="1" indent="1"/>
    </xf>
    <xf numFmtId="0" fontId="40" fillId="2" borderId="5" xfId="0" applyFont="1" applyFill="1" applyBorder="1" applyAlignment="1">
      <alignment horizontal="left" vertical="center" wrapText="1" indent="1"/>
    </xf>
    <xf numFmtId="0" fontId="11" fillId="2" borderId="3" xfId="0" applyFont="1" applyFill="1" applyBorder="1" applyAlignment="1">
      <alignment horizontal="right" vertical="center" wrapText="1" indent="1"/>
    </xf>
    <xf numFmtId="0" fontId="11" fillId="3" borderId="30" xfId="0" applyFont="1" applyFill="1" applyBorder="1" applyAlignment="1">
      <alignment horizontal="center" vertical="center" wrapText="1"/>
    </xf>
    <xf numFmtId="0" fontId="11" fillId="3" borderId="23" xfId="0" applyFont="1" applyFill="1" applyBorder="1" applyAlignment="1">
      <alignment horizontal="center" vertical="center" wrapText="1"/>
    </xf>
    <xf numFmtId="0" fontId="53" fillId="2" borderId="7" xfId="0" applyFont="1" applyFill="1" applyBorder="1" applyAlignment="1">
      <alignment horizontal="right" vertical="center" wrapText="1" indent="1"/>
    </xf>
    <xf numFmtId="0" fontId="11" fillId="3" borderId="45" xfId="0" applyFont="1" applyFill="1" applyBorder="1" applyAlignment="1">
      <alignment horizontal="right" vertical="center" wrapText="1" indent="1"/>
    </xf>
    <xf numFmtId="0" fontId="11" fillId="3" borderId="8" xfId="0" applyFont="1" applyFill="1" applyBorder="1" applyAlignment="1">
      <alignment horizontal="right" vertical="center" wrapText="1" indent="1"/>
    </xf>
    <xf numFmtId="0" fontId="11" fillId="2" borderId="7" xfId="0" applyFont="1" applyFill="1" applyBorder="1" applyAlignment="1">
      <alignment horizontal="right" vertical="center" wrapText="1" indent="1"/>
    </xf>
    <xf numFmtId="0" fontId="11" fillId="3" borderId="29" xfId="0" applyFont="1" applyFill="1" applyBorder="1" applyAlignment="1">
      <alignment horizontal="center" vertical="center" wrapText="1"/>
    </xf>
    <xf numFmtId="0" fontId="11" fillId="3" borderId="24" xfId="0" applyFont="1" applyFill="1" applyBorder="1" applyAlignment="1">
      <alignment horizontal="center" vertical="center" wrapText="1"/>
    </xf>
    <xf numFmtId="0" fontId="67" fillId="0" borderId="1" xfId="0" applyFont="1" applyBorder="1" applyAlignment="1">
      <alignment vertical="center" wrapText="1"/>
    </xf>
    <xf numFmtId="0" fontId="66" fillId="0" borderId="1" xfId="0" applyFont="1" applyBorder="1" applyAlignment="1">
      <alignment vertical="center" wrapText="1"/>
    </xf>
    <xf numFmtId="0" fontId="5" fillId="0" borderId="0" xfId="0" applyFont="1" applyAlignment="1">
      <alignment horizontal="right" vertical="center" wrapText="1" readingOrder="1"/>
    </xf>
    <xf numFmtId="0" fontId="11" fillId="2" borderId="18" xfId="0" applyFont="1" applyFill="1" applyBorder="1" applyAlignment="1">
      <alignment horizontal="right" vertical="center" wrapText="1" indent="1"/>
    </xf>
    <xf numFmtId="0" fontId="53" fillId="3" borderId="45" xfId="0" applyFont="1" applyFill="1" applyBorder="1" applyAlignment="1">
      <alignment horizontal="right" vertical="center" wrapText="1" indent="1"/>
    </xf>
    <xf numFmtId="0" fontId="11" fillId="3" borderId="27" xfId="0" applyFont="1" applyFill="1" applyBorder="1" applyAlignment="1">
      <alignment horizontal="center" vertical="center" wrapText="1"/>
    </xf>
    <xf numFmtId="0" fontId="11" fillId="3" borderId="26" xfId="0" applyFont="1" applyFill="1" applyBorder="1" applyAlignment="1">
      <alignment horizontal="center" vertical="center" wrapText="1"/>
    </xf>
    <xf numFmtId="0" fontId="11" fillId="3" borderId="21" xfId="0" applyFont="1" applyFill="1" applyBorder="1" applyAlignment="1">
      <alignment horizontal="center" vertical="center" wrapText="1"/>
    </xf>
    <xf numFmtId="0" fontId="11" fillId="3" borderId="28" xfId="0" applyFont="1" applyFill="1" applyBorder="1" applyAlignment="1">
      <alignment horizontal="center" vertical="center" wrapText="1"/>
    </xf>
    <xf numFmtId="0" fontId="9" fillId="0" borderId="1" xfId="0" applyFont="1" applyBorder="1" applyAlignment="1">
      <alignment horizontal="right" vertical="center" wrapText="1"/>
    </xf>
    <xf numFmtId="0" fontId="9" fillId="0" borderId="1" xfId="0" applyFont="1" applyBorder="1" applyAlignment="1">
      <alignment horizontal="center" vertical="center" wrapText="1"/>
    </xf>
    <xf numFmtId="0" fontId="11" fillId="3" borderId="12" xfId="0" applyFont="1" applyFill="1" applyBorder="1" applyAlignment="1">
      <alignment horizontal="center" wrapText="1"/>
    </xf>
    <xf numFmtId="0" fontId="11" fillId="3" borderId="6" xfId="0" applyFont="1" applyFill="1" applyBorder="1" applyAlignment="1">
      <alignment horizontal="center" wrapText="1"/>
    </xf>
    <xf numFmtId="0" fontId="40" fillId="3" borderId="6" xfId="0" applyFont="1" applyFill="1" applyBorder="1" applyAlignment="1">
      <alignment horizontal="center" vertical="top" wrapText="1"/>
    </xf>
    <xf numFmtId="0" fontId="40" fillId="3" borderId="13" xfId="0" applyFont="1" applyFill="1" applyBorder="1" applyAlignment="1">
      <alignment horizontal="center" vertical="top" wrapText="1"/>
    </xf>
    <xf numFmtId="0" fontId="15" fillId="3" borderId="6" xfId="0" applyFont="1" applyFill="1" applyBorder="1" applyAlignment="1">
      <alignment horizontal="center" vertical="top" wrapText="1"/>
    </xf>
    <xf numFmtId="0" fontId="11" fillId="3" borderId="12" xfId="0" applyFont="1" applyFill="1" applyBorder="1" applyAlignment="1">
      <alignment horizontal="center" vertical="center"/>
    </xf>
    <xf numFmtId="0" fontId="11" fillId="3" borderId="6" xfId="0" applyFont="1" applyFill="1" applyBorder="1" applyAlignment="1">
      <alignment horizontal="center" vertical="center"/>
    </xf>
    <xf numFmtId="0" fontId="11" fillId="3" borderId="13" xfId="0" applyFont="1" applyFill="1" applyBorder="1" applyAlignment="1">
      <alignment horizontal="center" vertical="center"/>
    </xf>
    <xf numFmtId="0" fontId="47" fillId="0" borderId="0" xfId="0" applyFont="1" applyAlignment="1">
      <alignment horizontal="center" vertical="center" wrapText="1"/>
    </xf>
    <xf numFmtId="0" fontId="5" fillId="0" borderId="2" xfId="0" applyFont="1" applyBorder="1" applyAlignment="1">
      <alignment horizontal="center" vertical="center" wrapText="1" readingOrder="1"/>
    </xf>
    <xf numFmtId="0" fontId="4" fillId="0" borderId="2" xfId="0" applyFont="1" applyBorder="1" applyAlignment="1">
      <alignment horizontal="left" vertical="center" wrapText="1"/>
    </xf>
    <xf numFmtId="0" fontId="39" fillId="3" borderId="15" xfId="0" applyFont="1" applyFill="1" applyBorder="1" applyAlignment="1">
      <alignment horizontal="center" vertical="center" wrapText="1"/>
    </xf>
    <xf numFmtId="0" fontId="39" fillId="3" borderId="14" xfId="0" applyFont="1" applyFill="1" applyBorder="1" applyAlignment="1">
      <alignment horizontal="center" vertical="center" wrapText="1"/>
    </xf>
    <xf numFmtId="0" fontId="53" fillId="3" borderId="0" xfId="0" applyFont="1" applyFill="1" applyAlignment="1">
      <alignment horizontal="right" vertical="center" wrapText="1" indent="1"/>
    </xf>
    <xf numFmtId="0" fontId="36" fillId="2" borderId="16" xfId="0" applyFont="1" applyFill="1" applyBorder="1" applyAlignment="1">
      <alignment horizontal="right" vertical="center" wrapText="1" indent="1"/>
    </xf>
    <xf numFmtId="0" fontId="36" fillId="2" borderId="31" xfId="0" applyFont="1" applyFill="1" applyBorder="1" applyAlignment="1">
      <alignment horizontal="right" vertical="center" wrapText="1" indent="1"/>
    </xf>
    <xf numFmtId="0" fontId="9" fillId="0" borderId="0" xfId="0" applyFont="1" applyAlignment="1">
      <alignment vertical="center" wrapText="1"/>
    </xf>
    <xf numFmtId="0" fontId="47" fillId="0" borderId="0" xfId="0" applyFont="1" applyAlignment="1">
      <alignment vertical="center" wrapText="1"/>
    </xf>
    <xf numFmtId="0" fontId="17" fillId="3" borderId="6" xfId="0" applyFont="1" applyFill="1" applyBorder="1" applyAlignment="1">
      <alignment horizontal="center" vertical="top" wrapText="1"/>
    </xf>
    <xf numFmtId="0" fontId="17" fillId="3" borderId="13" xfId="0" applyFont="1" applyFill="1" applyBorder="1" applyAlignment="1">
      <alignment horizontal="center" vertical="top" wrapText="1"/>
    </xf>
    <xf numFmtId="0" fontId="51" fillId="2" borderId="50" xfId="0" applyFont="1" applyFill="1" applyBorder="1" applyAlignment="1">
      <alignment horizontal="center" vertical="center" wrapText="1"/>
    </xf>
    <xf numFmtId="0" fontId="51" fillId="2" borderId="49" xfId="0" applyFont="1" applyFill="1" applyBorder="1" applyAlignment="1">
      <alignment horizontal="center" vertical="center" wrapText="1"/>
    </xf>
    <xf numFmtId="0" fontId="53" fillId="3" borderId="9" xfId="0" applyFont="1" applyFill="1" applyBorder="1" applyAlignment="1">
      <alignment horizontal="right" vertical="center" wrapText="1" indent="1"/>
    </xf>
    <xf numFmtId="0" fontId="51" fillId="2" borderId="48" xfId="0" applyFont="1" applyFill="1" applyBorder="1" applyAlignment="1">
      <alignment horizontal="center" vertical="center" wrapText="1"/>
    </xf>
    <xf numFmtId="0" fontId="51" fillId="2" borderId="51" xfId="0" applyFont="1" applyFill="1" applyBorder="1" applyAlignment="1">
      <alignment horizontal="center" vertical="center" wrapText="1"/>
    </xf>
    <xf numFmtId="0" fontId="11" fillId="3" borderId="27" xfId="0" applyFont="1" applyFill="1" applyBorder="1" applyAlignment="1">
      <alignment horizontal="center" vertical="center"/>
    </xf>
    <xf numFmtId="0" fontId="11" fillId="3" borderId="26" xfId="0" applyFont="1" applyFill="1" applyBorder="1" applyAlignment="1">
      <alignment horizontal="center" vertical="center"/>
    </xf>
    <xf numFmtId="0" fontId="11" fillId="3" borderId="16" xfId="0" applyFont="1" applyFill="1" applyBorder="1" applyAlignment="1">
      <alignment horizontal="center" vertical="center"/>
    </xf>
    <xf numFmtId="0" fontId="11" fillId="3" borderId="31" xfId="0" applyFont="1" applyFill="1" applyBorder="1" applyAlignment="1">
      <alignment horizontal="center" vertical="center"/>
    </xf>
    <xf numFmtId="0" fontId="11" fillId="3" borderId="21" xfId="0" applyFont="1" applyFill="1" applyBorder="1" applyAlignment="1">
      <alignment horizontal="center" vertical="center"/>
    </xf>
    <xf numFmtId="0" fontId="11" fillId="3" borderId="28" xfId="0" applyFont="1" applyFill="1" applyBorder="1" applyAlignment="1">
      <alignment horizontal="center" vertical="center"/>
    </xf>
    <xf numFmtId="0" fontId="41" fillId="3" borderId="6" xfId="0" applyFont="1" applyFill="1" applyBorder="1" applyAlignment="1">
      <alignment horizontal="center" vertical="top" wrapText="1"/>
    </xf>
    <xf numFmtId="0" fontId="70" fillId="3" borderId="0" xfId="0" applyFont="1" applyFill="1" applyAlignment="1">
      <alignment horizontal="right" vertical="center" wrapText="1" indent="1"/>
    </xf>
    <xf numFmtId="0" fontId="11" fillId="2" borderId="6" xfId="0" applyFont="1" applyFill="1" applyBorder="1" applyAlignment="1">
      <alignment horizontal="right" vertical="center" wrapText="1" indent="1"/>
    </xf>
    <xf numFmtId="0" fontId="14" fillId="0" borderId="1" xfId="0" applyFont="1" applyBorder="1" applyAlignment="1">
      <alignment horizontal="center" vertical="center" wrapText="1"/>
    </xf>
    <xf numFmtId="0" fontId="47" fillId="0" borderId="1" xfId="0" applyFont="1" applyBorder="1" applyAlignment="1">
      <alignment horizontal="center" vertical="center" wrapText="1"/>
    </xf>
    <xf numFmtId="0" fontId="14" fillId="0" borderId="1" xfId="0" applyFont="1" applyBorder="1" applyAlignment="1">
      <alignment horizontal="right" vertical="center" wrapText="1"/>
    </xf>
    <xf numFmtId="0" fontId="41" fillId="0" borderId="0" xfId="0" applyFont="1" applyAlignment="1">
      <alignment horizontal="left" vertical="center" wrapText="1"/>
    </xf>
    <xf numFmtId="0" fontId="36" fillId="0" borderId="0" xfId="0" applyFont="1" applyAlignment="1">
      <alignment horizontal="right" vertical="center" wrapText="1" readingOrder="2"/>
    </xf>
    <xf numFmtId="0" fontId="54" fillId="3" borderId="50" xfId="0" applyFont="1" applyFill="1" applyBorder="1" applyAlignment="1">
      <alignment horizontal="center" vertical="center" wrapText="1"/>
    </xf>
    <xf numFmtId="0" fontId="54" fillId="3" borderId="14" xfId="0" applyFont="1" applyFill="1" applyBorder="1" applyAlignment="1">
      <alignment horizontal="center" vertical="center" wrapText="1"/>
    </xf>
    <xf numFmtId="0" fontId="53" fillId="3" borderId="17" xfId="0" applyFont="1" applyFill="1" applyBorder="1" applyAlignment="1">
      <alignment horizontal="right" vertical="center" wrapText="1" indent="1"/>
    </xf>
    <xf numFmtId="0" fontId="53" fillId="3" borderId="15" xfId="0" applyFont="1" applyFill="1" applyBorder="1" applyAlignment="1">
      <alignment horizontal="right" vertical="center" wrapText="1" indent="1"/>
    </xf>
    <xf numFmtId="0" fontId="15" fillId="3" borderId="6" xfId="0" applyFont="1" applyFill="1" applyBorder="1" applyAlignment="1">
      <alignment horizontal="center" vertical="center"/>
    </xf>
    <xf numFmtId="0" fontId="15" fillId="3" borderId="13" xfId="0" applyFont="1" applyFill="1" applyBorder="1" applyAlignment="1">
      <alignment horizontal="center" vertical="center"/>
    </xf>
    <xf numFmtId="0" fontId="9" fillId="3" borderId="6" xfId="0" applyFont="1" applyFill="1" applyBorder="1" applyAlignment="1">
      <alignment horizontal="center" vertical="center" wrapText="1"/>
    </xf>
    <xf numFmtId="0" fontId="9" fillId="3" borderId="13" xfId="0" applyFont="1" applyFill="1" applyBorder="1" applyAlignment="1">
      <alignment horizontal="center" vertical="center" wrapText="1"/>
    </xf>
    <xf numFmtId="2" fontId="8" fillId="0" borderId="0" xfId="0" applyNumberFormat="1" applyFont="1" applyAlignment="1">
      <alignment horizontal="center" vertical="center" wrapText="1"/>
    </xf>
    <xf numFmtId="2" fontId="47" fillId="0" borderId="0" xfId="0" applyNumberFormat="1" applyFont="1" applyAlignment="1">
      <alignment horizontal="center" vertical="center" wrapText="1"/>
    </xf>
    <xf numFmtId="0" fontId="8" fillId="0" borderId="0" xfId="0" applyFont="1" applyAlignment="1">
      <alignment horizontal="right" vertical="center" wrapText="1"/>
    </xf>
    <xf numFmtId="0" fontId="36" fillId="3" borderId="12"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36" fillId="3" borderId="13" xfId="0" applyFont="1" applyFill="1" applyBorder="1" applyAlignment="1">
      <alignment horizontal="center" vertical="center" wrapText="1"/>
    </xf>
    <xf numFmtId="0" fontId="41" fillId="3" borderId="12" xfId="0" applyFont="1" applyFill="1" applyBorder="1" applyAlignment="1">
      <alignment horizontal="center" vertical="center"/>
    </xf>
    <xf numFmtId="0" fontId="41" fillId="3" borderId="6" xfId="0" applyFont="1" applyFill="1" applyBorder="1" applyAlignment="1">
      <alignment horizontal="center" vertical="center"/>
    </xf>
    <xf numFmtId="0" fontId="41" fillId="3" borderId="13" xfId="0" applyFont="1" applyFill="1" applyBorder="1" applyAlignment="1">
      <alignment horizontal="center" vertical="center"/>
    </xf>
    <xf numFmtId="0" fontId="36" fillId="3" borderId="12" xfId="0" applyFont="1" applyFill="1" applyBorder="1" applyAlignment="1">
      <alignment horizontal="center" vertical="center"/>
    </xf>
    <xf numFmtId="0" fontId="36" fillId="3" borderId="6" xfId="0" applyFont="1" applyFill="1" applyBorder="1" applyAlignment="1">
      <alignment horizontal="center" vertical="center"/>
    </xf>
    <xf numFmtId="0" fontId="36" fillId="3" borderId="13" xfId="0" applyFont="1" applyFill="1" applyBorder="1" applyAlignment="1">
      <alignment horizontal="center" vertical="center"/>
    </xf>
    <xf numFmtId="0" fontId="36" fillId="3" borderId="19" xfId="0" applyFont="1" applyFill="1" applyBorder="1" applyAlignment="1">
      <alignment horizontal="center" vertical="center" wrapText="1"/>
    </xf>
    <xf numFmtId="0" fontId="11" fillId="3" borderId="10"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1" fillId="3" borderId="18" xfId="0" applyFont="1" applyFill="1" applyBorder="1" applyAlignment="1">
      <alignment horizontal="center" vertical="center" wrapText="1"/>
    </xf>
    <xf numFmtId="0" fontId="36" fillId="3" borderId="46" xfId="0" applyFont="1" applyFill="1" applyBorder="1" applyAlignment="1">
      <alignment horizontal="right" vertical="center" wrapText="1" indent="1"/>
    </xf>
    <xf numFmtId="0" fontId="36" fillId="3" borderId="47" xfId="0" applyFont="1" applyFill="1" applyBorder="1" applyAlignment="1">
      <alignment horizontal="right" vertical="center" wrapText="1" indent="1"/>
    </xf>
    <xf numFmtId="0" fontId="36" fillId="0" borderId="32" xfId="0" applyFont="1" applyBorder="1" applyAlignment="1">
      <alignment horizontal="right" vertical="center" wrapText="1" indent="1"/>
    </xf>
    <xf numFmtId="0" fontId="36" fillId="0" borderId="33" xfId="0" applyFont="1" applyBorder="1" applyAlignment="1">
      <alignment horizontal="right" vertical="center" wrapText="1" indent="1"/>
    </xf>
    <xf numFmtId="0" fontId="15" fillId="3" borderId="18" xfId="0" applyFont="1" applyFill="1" applyBorder="1" applyAlignment="1">
      <alignment horizontal="center" vertical="center" wrapText="1"/>
    </xf>
    <xf numFmtId="0" fontId="11" fillId="3" borderId="48" xfId="0" applyFont="1" applyFill="1" applyBorder="1" applyAlignment="1">
      <alignment horizontal="center" vertical="center" wrapText="1"/>
    </xf>
    <xf numFmtId="0" fontId="11" fillId="3" borderId="49" xfId="0" applyFont="1" applyFill="1" applyBorder="1" applyAlignment="1">
      <alignment horizontal="center" vertical="center" wrapText="1"/>
    </xf>
    <xf numFmtId="0" fontId="65" fillId="0" borderId="0" xfId="0" applyFont="1" applyAlignment="1">
      <alignment vertical="center" wrapText="1"/>
    </xf>
    <xf numFmtId="0" fontId="11" fillId="3" borderId="9" xfId="0" applyFont="1" applyFill="1" applyBorder="1" applyAlignment="1">
      <alignment horizontal="right" vertical="center" wrapText="1" indent="1"/>
    </xf>
    <xf numFmtId="0" fontId="65" fillId="0" borderId="1" xfId="0" applyFont="1" applyBorder="1" applyAlignment="1">
      <alignment vertical="center" wrapText="1"/>
    </xf>
    <xf numFmtId="0" fontId="36" fillId="3" borderId="48" xfId="0" applyFont="1" applyFill="1" applyBorder="1" applyAlignment="1">
      <alignment horizontal="center" vertical="center" wrapText="1"/>
    </xf>
    <xf numFmtId="0" fontId="36" fillId="3" borderId="49"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14" xfId="0" applyFont="1" applyFill="1" applyBorder="1" applyAlignment="1">
      <alignment horizontal="center" vertical="center" wrapText="1"/>
    </xf>
    <xf numFmtId="0" fontId="36" fillId="0" borderId="40" xfId="0" applyFont="1" applyBorder="1" applyAlignment="1">
      <alignment horizontal="right" vertical="center" wrapText="1" indent="1"/>
    </xf>
    <xf numFmtId="0" fontId="36" fillId="0" borderId="41" xfId="0" applyFont="1" applyBorder="1" applyAlignment="1">
      <alignment horizontal="right" vertical="center" wrapText="1" indent="1"/>
    </xf>
    <xf numFmtId="0" fontId="11" fillId="3" borderId="7" xfId="0" applyFont="1" applyFill="1" applyBorder="1" applyAlignment="1">
      <alignment horizontal="right" vertical="center" wrapText="1" indent="1"/>
    </xf>
    <xf numFmtId="0" fontId="36" fillId="0" borderId="2" xfId="0" applyFont="1" applyBorder="1" applyAlignment="1">
      <alignment horizontal="right" vertical="center" wrapText="1" readingOrder="2"/>
    </xf>
    <xf numFmtId="0" fontId="11" fillId="2" borderId="38" xfId="0" applyFont="1" applyFill="1" applyBorder="1" applyAlignment="1">
      <alignment horizontal="right" vertical="center" wrapText="1" indent="1"/>
    </xf>
    <xf numFmtId="0" fontId="11" fillId="2" borderId="39" xfId="0" applyFont="1" applyFill="1" applyBorder="1" applyAlignment="1">
      <alignment horizontal="right" vertical="center" wrapText="1" indent="1"/>
    </xf>
    <xf numFmtId="0" fontId="11" fillId="3" borderId="38" xfId="0" applyFont="1" applyFill="1" applyBorder="1" applyAlignment="1">
      <alignment horizontal="right" vertical="center" wrapText="1" indent="1"/>
    </xf>
    <xf numFmtId="0" fontId="11" fillId="3" borderId="39" xfId="0" applyFont="1" applyFill="1" applyBorder="1" applyAlignment="1">
      <alignment horizontal="right" vertical="center" wrapText="1" indent="1"/>
    </xf>
    <xf numFmtId="0" fontId="11" fillId="0" borderId="11" xfId="0" applyFont="1" applyBorder="1" applyAlignment="1">
      <alignment horizontal="right" vertical="center" wrapText="1" indent="1"/>
    </xf>
    <xf numFmtId="0" fontId="11" fillId="0" borderId="7" xfId="0" applyFont="1" applyBorder="1" applyAlignment="1">
      <alignment horizontal="right" vertical="center" wrapText="1" indent="1"/>
    </xf>
    <xf numFmtId="0" fontId="11" fillId="0" borderId="8" xfId="0" applyFont="1" applyBorder="1" applyAlignment="1">
      <alignment horizontal="right" vertical="center" wrapText="1" indent="1"/>
    </xf>
    <xf numFmtId="0" fontId="36" fillId="3" borderId="17" xfId="0" applyFont="1" applyFill="1" applyBorder="1" applyAlignment="1">
      <alignment horizontal="center" vertical="center" wrapText="1"/>
    </xf>
    <xf numFmtId="0" fontId="36" fillId="0" borderId="21" xfId="0" applyFont="1" applyBorder="1" applyAlignment="1">
      <alignment horizontal="right" vertical="center" wrapText="1" indent="1"/>
    </xf>
    <xf numFmtId="0" fontId="36" fillId="0" borderId="28" xfId="0" applyFont="1" applyBorder="1" applyAlignment="1">
      <alignment horizontal="right" vertical="center" wrapText="1" indent="1"/>
    </xf>
    <xf numFmtId="0" fontId="11" fillId="0" borderId="34" xfId="0" applyFont="1" applyBorder="1" applyAlignment="1">
      <alignment horizontal="right" vertical="center" wrapText="1" indent="1"/>
    </xf>
    <xf numFmtId="0" fontId="11" fillId="0" borderId="35" xfId="0" applyFont="1" applyBorder="1" applyAlignment="1">
      <alignment horizontal="right" vertical="center" wrapText="1" indent="1"/>
    </xf>
    <xf numFmtId="0" fontId="9" fillId="3" borderId="12" xfId="0" applyFont="1" applyFill="1" applyBorder="1" applyAlignment="1">
      <alignment horizontal="center" vertical="center" wrapText="1"/>
    </xf>
    <xf numFmtId="0" fontId="15" fillId="3" borderId="12" xfId="0" applyFont="1" applyFill="1" applyBorder="1" applyAlignment="1">
      <alignment horizontal="center" vertical="center"/>
    </xf>
    <xf numFmtId="0" fontId="15" fillId="3" borderId="21" xfId="0" applyFont="1" applyFill="1" applyBorder="1" applyAlignment="1">
      <alignment horizontal="center" vertical="top" wrapText="1"/>
    </xf>
    <xf numFmtId="0" fontId="15" fillId="3" borderId="28" xfId="0" applyFont="1" applyFill="1" applyBorder="1" applyAlignment="1">
      <alignment horizontal="center" vertical="top" wrapText="1"/>
    </xf>
    <xf numFmtId="1" fontId="39" fillId="3" borderId="6" xfId="0" applyNumberFormat="1" applyFont="1" applyFill="1" applyBorder="1" applyAlignment="1">
      <alignment horizontal="right" vertical="center" wrapText="1" indent="1"/>
    </xf>
    <xf numFmtId="0" fontId="39" fillId="3" borderId="0" xfId="0" applyFont="1" applyFill="1" applyAlignment="1">
      <alignment horizontal="center" vertical="center" wrapText="1"/>
    </xf>
    <xf numFmtId="0" fontId="39" fillId="2" borderId="9" xfId="0" applyFont="1" applyFill="1" applyBorder="1" applyAlignment="1">
      <alignment horizontal="center" vertical="center" wrapText="1"/>
    </xf>
    <xf numFmtId="1" fontId="68" fillId="3" borderId="8" xfId="0" applyNumberFormat="1" applyFont="1" applyFill="1" applyBorder="1" applyAlignment="1">
      <alignment vertical="center" wrapText="1"/>
    </xf>
    <xf numFmtId="1" fontId="68" fillId="0" borderId="9" xfId="0" applyNumberFormat="1" applyFont="1" applyBorder="1" applyAlignment="1">
      <alignment vertical="center" wrapText="1"/>
    </xf>
    <xf numFmtId="0" fontId="69" fillId="3" borderId="14" xfId="0" applyFont="1" applyFill="1" applyBorder="1" applyAlignment="1">
      <alignment horizontal="right" vertical="center" wrapText="1" indent="1"/>
    </xf>
    <xf numFmtId="0" fontId="69" fillId="3" borderId="17" xfId="0" applyFont="1" applyFill="1" applyBorder="1" applyAlignment="1">
      <alignment horizontal="right" vertical="center" wrapText="1" indent="1"/>
    </xf>
    <xf numFmtId="2" fontId="69" fillId="3" borderId="17" xfId="0" applyNumberFormat="1" applyFont="1" applyFill="1" applyBorder="1" applyAlignment="1">
      <alignment horizontal="right" vertical="center" wrapText="1" indent="1"/>
    </xf>
    <xf numFmtId="1" fontId="69" fillId="3" borderId="17" xfId="0" applyNumberFormat="1" applyFont="1" applyFill="1" applyBorder="1" applyAlignment="1">
      <alignment horizontal="right" vertical="center" wrapText="1" indent="1"/>
    </xf>
    <xf numFmtId="0" fontId="11" fillId="3" borderId="15" xfId="0" applyFont="1" applyFill="1" applyBorder="1" applyAlignment="1">
      <alignment horizontal="center" vertical="center" wrapText="1"/>
    </xf>
    <xf numFmtId="0" fontId="11" fillId="3" borderId="14" xfId="0" applyFont="1" applyFill="1" applyBorder="1" applyAlignment="1">
      <alignment horizontal="center" vertical="center" wrapText="1"/>
    </xf>
    <xf numFmtId="0" fontId="37" fillId="0" borderId="0" xfId="2" applyFont="1" applyAlignment="1">
      <alignment horizontal="center" vertical="center" wrapText="1" readingOrder="1"/>
    </xf>
    <xf numFmtId="0" fontId="73" fillId="0" borderId="0" xfId="2" applyFont="1" applyAlignment="1">
      <alignment horizontal="center" vertical="center" wrapText="1" readingOrder="1"/>
    </xf>
    <xf numFmtId="0" fontId="74" fillId="0" borderId="0" xfId="2" applyFont="1" applyAlignment="1">
      <alignment horizontal="center" vertical="center" readingOrder="1"/>
    </xf>
    <xf numFmtId="0" fontId="57" fillId="0" borderId="0" xfId="2" applyFont="1" applyAlignment="1">
      <alignment horizontal="center" vertical="center" wrapText="1" readingOrder="1"/>
    </xf>
    <xf numFmtId="0" fontId="4" fillId="0" borderId="0" xfId="2" applyFont="1" applyAlignment="1">
      <alignment horizontal="distributed" vertical="top" wrapText="1"/>
    </xf>
  </cellXfs>
  <cellStyles count="16">
    <cellStyle name="Comma 2" xfId="14" xr:uid="{00000000-0005-0000-0000-000000000000}"/>
    <cellStyle name="Hyperlink" xfId="1" builtinId="8"/>
    <cellStyle name="Normal" xfId="0" builtinId="0"/>
    <cellStyle name="Normal 10" xfId="13" xr:uid="{00000000-0005-0000-0000-000003000000}"/>
    <cellStyle name="Normal 2" xfId="2" xr:uid="{00000000-0005-0000-0000-000004000000}"/>
    <cellStyle name="Normal 2 2" xfId="3" xr:uid="{00000000-0005-0000-0000-000005000000}"/>
    <cellStyle name="Normal 2 3" xfId="4" xr:uid="{00000000-0005-0000-0000-000006000000}"/>
    <cellStyle name="Normal 2_نشره التجاره الداخليه 21" xfId="5" xr:uid="{00000000-0005-0000-0000-000007000000}"/>
    <cellStyle name="Normal 3" xfId="6" xr:uid="{00000000-0005-0000-0000-000008000000}"/>
    <cellStyle name="Normal 4" xfId="7" xr:uid="{00000000-0005-0000-0000-000009000000}"/>
    <cellStyle name="Normal 5" xfId="9" xr:uid="{00000000-0005-0000-0000-00000A000000}"/>
    <cellStyle name="Normal 6" xfId="10" xr:uid="{00000000-0005-0000-0000-00000B000000}"/>
    <cellStyle name="Normal 7" xfId="11" xr:uid="{00000000-0005-0000-0000-00000C000000}"/>
    <cellStyle name="Normal 8" xfId="8" xr:uid="{00000000-0005-0000-0000-00000D000000}"/>
    <cellStyle name="Normal 9" xfId="12" xr:uid="{00000000-0005-0000-0000-00000E000000}"/>
    <cellStyle name="Percent" xfId="15" builtinId="5"/>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tyles" Target="styles.xml"/><Relationship Id="rId47"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wmf"/></Relationships>
</file>

<file path=xl/drawings/_rels/drawing3.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8.png"/></Relationships>
</file>

<file path=xl/drawings/_rels/drawing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9.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3.xml.rels><?xml version="1.0" encoding="UTF-8" standalone="yes"?>
<Relationships xmlns="http://schemas.openxmlformats.org/package/2006/relationships"><Relationship Id="rId1" Type="http://schemas.openxmlformats.org/officeDocument/2006/relationships/image" Target="../media/image7.png"/></Relationships>
</file>

<file path=xl/drawings/_rels/drawing14.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5.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17.xml.rels><?xml version="1.0" encoding="UTF-8" standalone="yes"?>
<Relationships xmlns="http://schemas.openxmlformats.org/package/2006/relationships"><Relationship Id="rId1" Type="http://schemas.openxmlformats.org/officeDocument/2006/relationships/image" Target="../media/image7.png"/></Relationships>
</file>

<file path=xl/drawings/_rels/drawing18.xml.rels><?xml version="1.0" encoding="UTF-8" standalone="yes"?>
<Relationships xmlns="http://schemas.openxmlformats.org/package/2006/relationships"><Relationship Id="rId1" Type="http://schemas.openxmlformats.org/officeDocument/2006/relationships/image" Target="../media/image7.png"/></Relationships>
</file>

<file path=xl/drawings/_rels/drawing19.xml.rels><?xml version="1.0" encoding="UTF-8" standalone="yes"?>
<Relationships xmlns="http://schemas.openxmlformats.org/package/2006/relationships"><Relationship Id="rId1" Type="http://schemas.openxmlformats.org/officeDocument/2006/relationships/image" Target="../media/image7.png"/></Relationships>
</file>

<file path=xl/drawings/_rels/drawing20.xml.rels><?xml version="1.0" encoding="UTF-8" standalone="yes"?>
<Relationships xmlns="http://schemas.openxmlformats.org/package/2006/relationships"><Relationship Id="rId1" Type="http://schemas.openxmlformats.org/officeDocument/2006/relationships/image" Target="../media/image7.png"/></Relationships>
</file>

<file path=xl/drawings/_rels/drawing2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6.png"/></Relationships>
</file>

<file path=xl/drawings/_rels/drawing22.xml.rels><?xml version="1.0" encoding="UTF-8" standalone="yes"?>
<Relationships xmlns="http://schemas.openxmlformats.org/package/2006/relationships"><Relationship Id="rId1" Type="http://schemas.openxmlformats.org/officeDocument/2006/relationships/image" Target="../media/image7.png"/></Relationships>
</file>

<file path=xl/drawings/_rels/drawing23.xml.rels><?xml version="1.0" encoding="UTF-8" standalone="yes"?>
<Relationships xmlns="http://schemas.openxmlformats.org/package/2006/relationships"><Relationship Id="rId1" Type="http://schemas.openxmlformats.org/officeDocument/2006/relationships/image" Target="../media/image7.png"/></Relationships>
</file>

<file path=xl/drawings/_rels/drawing24.xml.rels><?xml version="1.0" encoding="UTF-8" standalone="yes"?>
<Relationships xmlns="http://schemas.openxmlformats.org/package/2006/relationships"><Relationship Id="rId1" Type="http://schemas.openxmlformats.org/officeDocument/2006/relationships/image" Target="../media/image7.png"/></Relationships>
</file>

<file path=xl/drawings/_rels/drawing25.xml.rels><?xml version="1.0" encoding="UTF-8" standalone="yes"?>
<Relationships xmlns="http://schemas.openxmlformats.org/package/2006/relationships"><Relationship Id="rId1" Type="http://schemas.openxmlformats.org/officeDocument/2006/relationships/image" Target="../media/image7.png"/></Relationships>
</file>

<file path=xl/drawings/_rels/drawing26.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10.png"/></Relationships>
</file>

<file path=xl/drawings/_rels/drawing27.xml.rels><?xml version="1.0" encoding="UTF-8" standalone="yes"?>
<Relationships xmlns="http://schemas.openxmlformats.org/package/2006/relationships"><Relationship Id="rId1" Type="http://schemas.openxmlformats.org/officeDocument/2006/relationships/image" Target="../media/image7.png"/></Relationships>
</file>

<file path=xl/drawings/_rels/drawing28.xml.rels><?xml version="1.0" encoding="UTF-8" standalone="yes"?>
<Relationships xmlns="http://schemas.openxmlformats.org/package/2006/relationships"><Relationship Id="rId1" Type="http://schemas.openxmlformats.org/officeDocument/2006/relationships/image" Target="../media/image7.png"/></Relationships>
</file>

<file path=xl/drawings/_rels/drawing29.xml.rels><?xml version="1.0" encoding="UTF-8" standalone="yes"?>
<Relationships xmlns="http://schemas.openxmlformats.org/package/2006/relationships"><Relationship Id="rId1" Type="http://schemas.openxmlformats.org/officeDocument/2006/relationships/image" Target="../media/image7.png"/></Relationships>
</file>

<file path=xl/drawings/_rels/drawing30.xml.rels><?xml version="1.0" encoding="UTF-8" standalone="yes"?>
<Relationships xmlns="http://schemas.openxmlformats.org/package/2006/relationships"><Relationship Id="rId1" Type="http://schemas.openxmlformats.org/officeDocument/2006/relationships/image" Target="../media/image7.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9.png"/></Relationships>
</file>

<file path=xl/drawings/_rels/drawing32.xml.rels><?xml version="1.0" encoding="UTF-8" standalone="yes"?>
<Relationships xmlns="http://schemas.openxmlformats.org/package/2006/relationships"><Relationship Id="rId1" Type="http://schemas.openxmlformats.org/officeDocument/2006/relationships/image" Target="../media/image7.png"/></Relationships>
</file>

<file path=xl/drawings/_rels/drawing33.xml.rels><?xml version="1.0" encoding="UTF-8" standalone="yes"?>
<Relationships xmlns="http://schemas.openxmlformats.org/package/2006/relationships"><Relationship Id="rId1" Type="http://schemas.openxmlformats.org/officeDocument/2006/relationships/image" Target="../media/image7.png"/></Relationships>
</file>

<file path=xl/drawings/_rels/drawing34.xml.rels><?xml version="1.0" encoding="UTF-8" standalone="yes"?>
<Relationships xmlns="http://schemas.openxmlformats.org/package/2006/relationships"><Relationship Id="rId1" Type="http://schemas.openxmlformats.org/officeDocument/2006/relationships/image" Target="../media/image7.png"/></Relationships>
</file>

<file path=xl/drawings/_rels/drawing35.xml.rels><?xml version="1.0" encoding="UTF-8" standalone="yes"?>
<Relationships xmlns="http://schemas.openxmlformats.org/package/2006/relationships"><Relationship Id="rId1" Type="http://schemas.openxmlformats.org/officeDocument/2006/relationships/image" Target="../media/image7.png"/></Relationships>
</file>

<file path=xl/drawings/_rels/drawing36.xml.rels><?xml version="1.0" encoding="UTF-8" standalone="yes"?>
<Relationships xmlns="http://schemas.openxmlformats.org/package/2006/relationships"><Relationship Id="rId1" Type="http://schemas.openxmlformats.org/officeDocument/2006/relationships/image" Target="../media/image7.png"/></Relationships>
</file>

<file path=xl/drawings/_rels/drawing37.xml.rels><?xml version="1.0" encoding="UTF-8" standalone="yes"?>
<Relationships xmlns="http://schemas.openxmlformats.org/package/2006/relationships"><Relationship Id="rId1" Type="http://schemas.openxmlformats.org/officeDocument/2006/relationships/image" Target="../media/image7.png"/></Relationships>
</file>

<file path=xl/drawings/_rels/drawing38.xml.rels><?xml version="1.0" encoding="UTF-8" standalone="yes"?>
<Relationships xmlns="http://schemas.openxmlformats.org/package/2006/relationships"><Relationship Id="rId1" Type="http://schemas.openxmlformats.org/officeDocument/2006/relationships/image" Target="../media/image7.png"/></Relationships>
</file>

<file path=xl/drawings/_rels/drawing39.xml.rels><?xml version="1.0" encoding="UTF-8" standalone="yes"?>
<Relationships xmlns="http://schemas.openxmlformats.org/package/2006/relationships"><Relationship Id="rId1" Type="http://schemas.openxmlformats.org/officeDocument/2006/relationships/image" Target="../media/image7.png"/></Relationships>
</file>

<file path=xl/drawings/_rels/drawing40.xml.rels><?xml version="1.0" encoding="UTF-8" standalone="yes"?>
<Relationships xmlns="http://schemas.openxmlformats.org/package/2006/relationships"><Relationship Id="rId1" Type="http://schemas.openxmlformats.org/officeDocument/2006/relationships/image" Target="../media/image7.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wmf"/></Relationships>
</file>

<file path=xl/drawings/drawing1.xml><?xml version="1.0" encoding="utf-8"?>
<xdr:wsDr xmlns:xdr="http://schemas.openxmlformats.org/drawingml/2006/spreadsheetDrawing" xmlns:a="http://schemas.openxmlformats.org/drawingml/2006/main">
  <xdr:twoCellAnchor editAs="oneCell">
    <xdr:from>
      <xdr:col>0</xdr:col>
      <xdr:colOff>76199</xdr:colOff>
      <xdr:row>1</xdr:row>
      <xdr:rowOff>28574</xdr:rowOff>
    </xdr:from>
    <xdr:to>
      <xdr:col>11</xdr:col>
      <xdr:colOff>650232</xdr:colOff>
      <xdr:row>32</xdr:row>
      <xdr:rowOff>161924</xdr:rowOff>
    </xdr:to>
    <xdr:pic>
      <xdr:nvPicPr>
        <xdr:cNvPr id="2" name="Picture 1">
          <a:extLst>
            <a:ext uri="{FF2B5EF4-FFF2-40B4-BE49-F238E27FC236}">
              <a16:creationId xmlns:a16="http://schemas.microsoft.com/office/drawing/2014/main" id="{9F5C713A-39A0-4200-B3BE-201428B3D28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6199" y="209549"/>
          <a:ext cx="8117833" cy="57435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1590676</xdr:colOff>
      <xdr:row>3</xdr:row>
      <xdr:rowOff>131446</xdr:rowOff>
    </xdr:from>
    <xdr:to>
      <xdr:col>3</xdr:col>
      <xdr:colOff>161450</xdr:colOff>
      <xdr:row>4</xdr:row>
      <xdr:rowOff>28575</xdr:rowOff>
    </xdr:to>
    <xdr:pic>
      <xdr:nvPicPr>
        <xdr:cNvPr id="2" name="Picture 1">
          <a:extLst>
            <a:ext uri="{FF2B5EF4-FFF2-40B4-BE49-F238E27FC236}">
              <a16:creationId xmlns:a16="http://schemas.microsoft.com/office/drawing/2014/main" id="{F0C57443-45B6-42B6-B2B2-8E6876500A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0676" y="3160396"/>
          <a:ext cx="5047774" cy="22974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790575</xdr:colOff>
      <xdr:row>1</xdr:row>
      <xdr:rowOff>66675</xdr:rowOff>
    </xdr:from>
    <xdr:to>
      <xdr:col>3</xdr:col>
      <xdr:colOff>790575</xdr:colOff>
      <xdr:row>1</xdr:row>
      <xdr:rowOff>190500</xdr:rowOff>
    </xdr:to>
    <xdr:pic>
      <xdr:nvPicPr>
        <xdr:cNvPr id="3" name="Picture 8" descr="logo">
          <a:extLst>
            <a:ext uri="{FF2B5EF4-FFF2-40B4-BE49-F238E27FC236}">
              <a16:creationId xmlns:a16="http://schemas.microsoft.com/office/drawing/2014/main" id="{98A269DF-B0E3-4143-9F48-3627D01DDC1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267575" y="1238250"/>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1143000</xdr:colOff>
      <xdr:row>0</xdr:row>
      <xdr:rowOff>152400</xdr:rowOff>
    </xdr:from>
    <xdr:to>
      <xdr:col>2</xdr:col>
      <xdr:colOff>1550906</xdr:colOff>
      <xdr:row>1</xdr:row>
      <xdr:rowOff>868680</xdr:rowOff>
    </xdr:to>
    <xdr:pic>
      <xdr:nvPicPr>
        <xdr:cNvPr id="4" name="Picture 3">
          <a:extLst>
            <a:ext uri="{FF2B5EF4-FFF2-40B4-BE49-F238E27FC236}">
              <a16:creationId xmlns:a16="http://schemas.microsoft.com/office/drawing/2014/main" id="{DEDBEB95-419E-455E-A657-EC65ACD63B14}"/>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857500" y="152400"/>
          <a:ext cx="2789156" cy="188785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8</xdr:col>
      <xdr:colOff>9525</xdr:colOff>
      <xdr:row>0</xdr:row>
      <xdr:rowOff>190500</xdr:rowOff>
    </xdr:to>
    <xdr:pic>
      <xdr:nvPicPr>
        <xdr:cNvPr id="41524" name="Picture 8" descr="logo">
          <a:extLst>
            <a:ext uri="{FF2B5EF4-FFF2-40B4-BE49-F238E27FC236}">
              <a16:creationId xmlns:a16="http://schemas.microsoft.com/office/drawing/2014/main" id="{00000000-0008-0000-0200-000034A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061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xdr:from>
          <xdr:col>3</xdr:col>
          <xdr:colOff>1762125</xdr:colOff>
          <xdr:row>1</xdr:row>
          <xdr:rowOff>95250</xdr:rowOff>
        </xdr:from>
        <xdr:to>
          <xdr:col>3</xdr:col>
          <xdr:colOff>2647950</xdr:colOff>
          <xdr:row>1</xdr:row>
          <xdr:rowOff>628650</xdr:rowOff>
        </xdr:to>
        <xdr:sp macro="" textlink="">
          <xdr:nvSpPr>
            <xdr:cNvPr id="40961" name="Object 1" hidden="1">
              <a:extLst>
                <a:ext uri="{63B3BB69-23CF-44E3-9099-C40C66FF867C}">
                  <a14:compatExt spid="_x0000_s40961"/>
                </a:ext>
                <a:ext uri="{FF2B5EF4-FFF2-40B4-BE49-F238E27FC236}">
                  <a16:creationId xmlns:a16="http://schemas.microsoft.com/office/drawing/2014/main" id="{00000000-0008-0000-0200-000001A0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38100</xdr:colOff>
      <xdr:row>0</xdr:row>
      <xdr:rowOff>28575</xdr:rowOff>
    </xdr:from>
    <xdr:to>
      <xdr:col>1</xdr:col>
      <xdr:colOff>295875</xdr:colOff>
      <xdr:row>1</xdr:row>
      <xdr:rowOff>168439</xdr:rowOff>
    </xdr:to>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790575</xdr:colOff>
      <xdr:row>1</xdr:row>
      <xdr:rowOff>66675</xdr:rowOff>
    </xdr:from>
    <xdr:to>
      <xdr:col>5</xdr:col>
      <xdr:colOff>0</xdr:colOff>
      <xdr:row>1</xdr:row>
      <xdr:rowOff>190500</xdr:rowOff>
    </xdr:to>
    <xdr:pic>
      <xdr:nvPicPr>
        <xdr:cNvPr id="3905" name="Picture 8" descr="logo">
          <a:extLst>
            <a:ext uri="{FF2B5EF4-FFF2-40B4-BE49-F238E27FC236}">
              <a16:creationId xmlns:a16="http://schemas.microsoft.com/office/drawing/2014/main" id="{00000000-0008-0000-0300-0000410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305925" y="66675"/>
          <a:ext cx="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905475</xdr:colOff>
      <xdr:row>2</xdr:row>
      <xdr:rowOff>11957</xdr:rowOff>
    </xdr:to>
    <xdr:pic>
      <xdr:nvPicPr>
        <xdr:cNvPr id="6" name="Picture 5">
          <a:extLst>
            <a:ext uri="{FF2B5EF4-FFF2-40B4-BE49-F238E27FC236}">
              <a16:creationId xmlns:a16="http://schemas.microsoft.com/office/drawing/2014/main" id="{00000000-0008-0000-03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9050"/>
          <a:ext cx="1296000" cy="7685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2" name="Picture 8" descr="logo">
          <a:extLst>
            <a:ext uri="{FF2B5EF4-FFF2-40B4-BE49-F238E27FC236}">
              <a16:creationId xmlns:a16="http://schemas.microsoft.com/office/drawing/2014/main" id="{B3E7FCE2-B857-4C6D-86C4-D6C14C4DCE8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906375"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905475</xdr:colOff>
      <xdr:row>1</xdr:row>
      <xdr:rowOff>73189</xdr:rowOff>
    </xdr:to>
    <xdr:pic>
      <xdr:nvPicPr>
        <xdr:cNvPr id="3" name="Picture 2">
          <a:extLst>
            <a:ext uri="{FF2B5EF4-FFF2-40B4-BE49-F238E27FC236}">
              <a16:creationId xmlns:a16="http://schemas.microsoft.com/office/drawing/2014/main" id="{A7976DF8-5C04-45C2-B8A5-667F3127C7E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4595" name="Picture 8" descr="logo">
          <a:extLst>
            <a:ext uri="{FF2B5EF4-FFF2-40B4-BE49-F238E27FC236}">
              <a16:creationId xmlns:a16="http://schemas.microsoft.com/office/drawing/2014/main" id="{00000000-0008-0000-0500-000033AE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38100</xdr:rowOff>
    </xdr:from>
    <xdr:to>
      <xdr:col>1</xdr:col>
      <xdr:colOff>86325</xdr:colOff>
      <xdr:row>1</xdr:row>
      <xdr:rowOff>177964</xdr:rowOff>
    </xdr:to>
    <xdr:pic>
      <xdr:nvPicPr>
        <xdr:cNvPr id="6" name="Picture 5">
          <a:extLst>
            <a:ext uri="{FF2B5EF4-FFF2-40B4-BE49-F238E27FC236}">
              <a16:creationId xmlns:a16="http://schemas.microsoft.com/office/drawing/2014/main" id="{00000000-0008-0000-0500-000006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7150" y="38100"/>
          <a:ext cx="1296000" cy="76851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1276350</xdr:colOff>
      <xdr:row>0</xdr:row>
      <xdr:rowOff>9525</xdr:rowOff>
    </xdr:from>
    <xdr:to>
      <xdr:col>7</xdr:col>
      <xdr:colOff>1285875</xdr:colOff>
      <xdr:row>0</xdr:row>
      <xdr:rowOff>190500</xdr:rowOff>
    </xdr:to>
    <xdr:pic>
      <xdr:nvPicPr>
        <xdr:cNvPr id="45619" name="Picture 8" descr="logo">
          <a:extLst>
            <a:ext uri="{FF2B5EF4-FFF2-40B4-BE49-F238E27FC236}">
              <a16:creationId xmlns:a16="http://schemas.microsoft.com/office/drawing/2014/main" id="{00000000-0008-0000-0600-000033B2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153900" y="9525"/>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19050</xdr:rowOff>
    </xdr:from>
    <xdr:to>
      <xdr:col>1</xdr:col>
      <xdr:colOff>895950</xdr:colOff>
      <xdr:row>0</xdr:row>
      <xdr:rowOff>787564</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19050"/>
          <a:ext cx="1296000" cy="768514"/>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1438275</xdr:colOff>
      <xdr:row>15</xdr:row>
      <xdr:rowOff>0</xdr:rowOff>
    </xdr:from>
    <xdr:to>
      <xdr:col>4</xdr:col>
      <xdr:colOff>9525</xdr:colOff>
      <xdr:row>15</xdr:row>
      <xdr:rowOff>180975</xdr:rowOff>
    </xdr:to>
    <xdr:pic>
      <xdr:nvPicPr>
        <xdr:cNvPr id="4979" name="Picture 8" descr="logo">
          <a:extLst>
            <a:ext uri="{FF2B5EF4-FFF2-40B4-BE49-F238E27FC236}">
              <a16:creationId xmlns:a16="http://schemas.microsoft.com/office/drawing/2014/main" id="{00000000-0008-0000-0700-0000731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7230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15</xdr:row>
      <xdr:rowOff>19051</xdr:rowOff>
    </xdr:from>
    <xdr:to>
      <xdr:col>0</xdr:col>
      <xdr:colOff>4810125</xdr:colOff>
      <xdr:row>17</xdr:row>
      <xdr:rowOff>190500</xdr:rowOff>
    </xdr:to>
    <xdr:pic>
      <xdr:nvPicPr>
        <xdr:cNvPr id="4980" name="Picture 1">
          <a:extLst>
            <a:ext uri="{FF2B5EF4-FFF2-40B4-BE49-F238E27FC236}">
              <a16:creationId xmlns:a16="http://schemas.microsoft.com/office/drawing/2014/main" id="{00000000-0008-0000-0700-00007413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19051"/>
          <a:ext cx="4810125" cy="21145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6969" name="Picture 8" descr="logo">
          <a:extLst>
            <a:ext uri="{FF2B5EF4-FFF2-40B4-BE49-F238E27FC236}">
              <a16:creationId xmlns:a16="http://schemas.microsoft.com/office/drawing/2014/main" id="{00000000-0008-0000-0800-0000391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393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600675</xdr:colOff>
      <xdr:row>1</xdr:row>
      <xdr:rowOff>111289</xdr:rowOff>
    </xdr:to>
    <xdr:pic>
      <xdr:nvPicPr>
        <xdr:cNvPr id="4" name="Picture 3">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7991" name="Picture 8" descr="logo">
          <a:extLst>
            <a:ext uri="{FF2B5EF4-FFF2-40B4-BE49-F238E27FC236}">
              <a16:creationId xmlns:a16="http://schemas.microsoft.com/office/drawing/2014/main" id="{00000000-0008-0000-0900-0000371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2298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0</xdr:row>
      <xdr:rowOff>28575</xdr:rowOff>
    </xdr:from>
    <xdr:to>
      <xdr:col>1</xdr:col>
      <xdr:colOff>829275</xdr:colOff>
      <xdr:row>1</xdr:row>
      <xdr:rowOff>92239</xdr:rowOff>
    </xdr:to>
    <xdr:pic>
      <xdr:nvPicPr>
        <xdr:cNvPr id="4" name="Picture 3">
          <a:extLst>
            <a:ext uri="{FF2B5EF4-FFF2-40B4-BE49-F238E27FC236}">
              <a16:creationId xmlns:a16="http://schemas.microsoft.com/office/drawing/2014/main" id="{00000000-0008-0000-0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1438275</xdr:colOff>
      <xdr:row>0</xdr:row>
      <xdr:rowOff>0</xdr:rowOff>
    </xdr:from>
    <xdr:to>
      <xdr:col>4</xdr:col>
      <xdr:colOff>9525</xdr:colOff>
      <xdr:row>0</xdr:row>
      <xdr:rowOff>180975</xdr:rowOff>
    </xdr:to>
    <xdr:pic>
      <xdr:nvPicPr>
        <xdr:cNvPr id="46688" name="Picture 8" descr="logo">
          <a:extLst>
            <a:ext uri="{FF2B5EF4-FFF2-40B4-BE49-F238E27FC236}">
              <a16:creationId xmlns:a16="http://schemas.microsoft.com/office/drawing/2014/main" id="{00000000-0008-0000-0A00-000060B6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81825"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38100</xdr:colOff>
      <xdr:row>0</xdr:row>
      <xdr:rowOff>76200</xdr:rowOff>
    </xdr:from>
    <xdr:to>
      <xdr:col>0</xdr:col>
      <xdr:colOff>4867275</xdr:colOff>
      <xdr:row>0</xdr:row>
      <xdr:rowOff>2466975</xdr:rowOff>
    </xdr:to>
    <xdr:pic>
      <xdr:nvPicPr>
        <xdr:cNvPr id="46689" name="Picture 1">
          <a:extLst>
            <a:ext uri="{FF2B5EF4-FFF2-40B4-BE49-F238E27FC236}">
              <a16:creationId xmlns:a16="http://schemas.microsoft.com/office/drawing/2014/main" id="{00000000-0008-0000-0A00-000061B6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8100" y="76200"/>
          <a:ext cx="4829175" cy="2390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1457325</xdr:colOff>
      <xdr:row>0</xdr:row>
      <xdr:rowOff>9525</xdr:rowOff>
    </xdr:from>
    <xdr:to>
      <xdr:col>14</xdr:col>
      <xdr:colOff>9525</xdr:colOff>
      <xdr:row>0</xdr:row>
      <xdr:rowOff>180975</xdr:rowOff>
    </xdr:to>
    <xdr:pic>
      <xdr:nvPicPr>
        <xdr:cNvPr id="2882" name="Picture 8" descr="logo">
          <a:extLst>
            <a:ext uri="{FF2B5EF4-FFF2-40B4-BE49-F238E27FC236}">
              <a16:creationId xmlns:a16="http://schemas.microsoft.com/office/drawing/2014/main" id="{00000000-0008-0000-0B00-0000420B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525250"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838800</xdr:colOff>
      <xdr:row>3</xdr:row>
      <xdr:rowOff>82714</xdr:rowOff>
    </xdr:to>
    <xdr:pic>
      <xdr:nvPicPr>
        <xdr:cNvPr id="4" name="Picture 3">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1</xdr:col>
      <xdr:colOff>819750</xdr:colOff>
      <xdr:row>1</xdr:row>
      <xdr:rowOff>44614</xdr:rowOff>
    </xdr:to>
    <xdr:pic>
      <xdr:nvPicPr>
        <xdr:cNvPr id="4" name="Picture 3">
          <a:extLst>
            <a:ext uri="{FF2B5EF4-FFF2-40B4-BE49-F238E27FC236}">
              <a16:creationId xmlns:a16="http://schemas.microsoft.com/office/drawing/2014/main" id="{00000000-0008-0000-0C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8575" y="38100"/>
          <a:ext cx="1296000" cy="76851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10</xdr:col>
      <xdr:colOff>1457325</xdr:colOff>
      <xdr:row>0</xdr:row>
      <xdr:rowOff>9525</xdr:rowOff>
    </xdr:from>
    <xdr:to>
      <xdr:col>11</xdr:col>
      <xdr:colOff>9525</xdr:colOff>
      <xdr:row>0</xdr:row>
      <xdr:rowOff>180975</xdr:rowOff>
    </xdr:to>
    <xdr:pic>
      <xdr:nvPicPr>
        <xdr:cNvPr id="9007" name="Picture 8" descr="logo">
          <a:extLst>
            <a:ext uri="{FF2B5EF4-FFF2-40B4-BE49-F238E27FC236}">
              <a16:creationId xmlns:a16="http://schemas.microsoft.com/office/drawing/2014/main" id="{00000000-0008-0000-0D00-00002F23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1557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28575</xdr:rowOff>
    </xdr:from>
    <xdr:to>
      <xdr:col>1</xdr:col>
      <xdr:colOff>457800</xdr:colOff>
      <xdr:row>1</xdr:row>
      <xdr:rowOff>44614</xdr:rowOff>
    </xdr:to>
    <xdr:pic>
      <xdr:nvPicPr>
        <xdr:cNvPr id="4" name="Picture 3">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12</xdr:col>
      <xdr:colOff>0</xdr:colOff>
      <xdr:row>0</xdr:row>
      <xdr:rowOff>9525</xdr:rowOff>
    </xdr:from>
    <xdr:to>
      <xdr:col>12</xdr:col>
      <xdr:colOff>7620</xdr:colOff>
      <xdr:row>0</xdr:row>
      <xdr:rowOff>180975</xdr:rowOff>
    </xdr:to>
    <xdr:pic>
      <xdr:nvPicPr>
        <xdr:cNvPr id="12061" name="Picture 8" descr="logo">
          <a:extLst>
            <a:ext uri="{FF2B5EF4-FFF2-40B4-BE49-F238E27FC236}">
              <a16:creationId xmlns:a16="http://schemas.microsoft.com/office/drawing/2014/main" id="{00000000-0008-0000-0E00-00001D2F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30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19050</xdr:rowOff>
    </xdr:from>
    <xdr:to>
      <xdr:col>1</xdr:col>
      <xdr:colOff>838800</xdr:colOff>
      <xdr:row>1</xdr:row>
      <xdr:rowOff>177964</xdr:rowOff>
    </xdr:to>
    <xdr:pic>
      <xdr:nvPicPr>
        <xdr:cNvPr id="5" name="Picture 4">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5" y="19050"/>
          <a:ext cx="1296000" cy="768514"/>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15</xdr:col>
      <xdr:colOff>1457325</xdr:colOff>
      <xdr:row>0</xdr:row>
      <xdr:rowOff>9525</xdr:rowOff>
    </xdr:from>
    <xdr:to>
      <xdr:col>16</xdr:col>
      <xdr:colOff>9525</xdr:colOff>
      <xdr:row>0</xdr:row>
      <xdr:rowOff>180975</xdr:rowOff>
    </xdr:to>
    <xdr:pic>
      <xdr:nvPicPr>
        <xdr:cNvPr id="10031" name="Picture 8" descr="logo">
          <a:extLst>
            <a:ext uri="{FF2B5EF4-FFF2-40B4-BE49-F238E27FC236}">
              <a16:creationId xmlns:a16="http://schemas.microsoft.com/office/drawing/2014/main" id="{00000000-0008-0000-0F00-00002F27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926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35718</xdr:colOff>
      <xdr:row>0</xdr:row>
      <xdr:rowOff>35723</xdr:rowOff>
    </xdr:from>
    <xdr:to>
      <xdr:col>1</xdr:col>
      <xdr:colOff>831655</xdr:colOff>
      <xdr:row>1</xdr:row>
      <xdr:rowOff>185112</xdr:rowOff>
    </xdr:to>
    <xdr:pic>
      <xdr:nvPicPr>
        <xdr:cNvPr id="4" name="Picture 3">
          <a:extLst>
            <a:ext uri="{FF2B5EF4-FFF2-40B4-BE49-F238E27FC236}">
              <a16:creationId xmlns:a16="http://schemas.microsoft.com/office/drawing/2014/main" id="{00000000-0008-0000-0F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5718" y="35723"/>
          <a:ext cx="1296000" cy="768514"/>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781650</xdr:colOff>
      <xdr:row>1</xdr:row>
      <xdr:rowOff>197014</xdr:rowOff>
    </xdr:to>
    <xdr:pic>
      <xdr:nvPicPr>
        <xdr:cNvPr id="3" name="Picture 2">
          <a:extLst>
            <a:ext uri="{FF2B5EF4-FFF2-40B4-BE49-F238E27FC236}">
              <a16:creationId xmlns:a16="http://schemas.microsoft.com/office/drawing/2014/main" id="{00000000-0008-0000-1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762600</xdr:colOff>
      <xdr:row>1</xdr:row>
      <xdr:rowOff>168439</xdr:rowOff>
    </xdr:to>
    <xdr:pic>
      <xdr:nvPicPr>
        <xdr:cNvPr id="4" name="Picture 3">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101764</xdr:rowOff>
    </xdr:to>
    <xdr:pic>
      <xdr:nvPicPr>
        <xdr:cNvPr id="3" name="Picture 2">
          <a:extLst>
            <a:ext uri="{FF2B5EF4-FFF2-40B4-BE49-F238E27FC236}">
              <a16:creationId xmlns:a16="http://schemas.microsoft.com/office/drawing/2014/main" id="{00000000-0008-0000-1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66675</xdr:colOff>
      <xdr:row>0</xdr:row>
      <xdr:rowOff>19050</xdr:rowOff>
    </xdr:from>
    <xdr:to>
      <xdr:col>1</xdr:col>
      <xdr:colOff>857850</xdr:colOff>
      <xdr:row>1</xdr:row>
      <xdr:rowOff>54139</xdr:rowOff>
    </xdr:to>
    <xdr:pic>
      <xdr:nvPicPr>
        <xdr:cNvPr id="3" name="Picture 2">
          <a:extLst>
            <a:ext uri="{FF2B5EF4-FFF2-40B4-BE49-F238E27FC236}">
              <a16:creationId xmlns:a16="http://schemas.microsoft.com/office/drawing/2014/main" id="{00000000-0008-0000-1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6675" y="19050"/>
          <a:ext cx="1296000" cy="768514"/>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1438275</xdr:colOff>
      <xdr:row>10</xdr:row>
      <xdr:rowOff>0</xdr:rowOff>
    </xdr:from>
    <xdr:to>
      <xdr:col>4</xdr:col>
      <xdr:colOff>9525</xdr:colOff>
      <xdr:row>10</xdr:row>
      <xdr:rowOff>180975</xdr:rowOff>
    </xdr:to>
    <xdr:pic>
      <xdr:nvPicPr>
        <xdr:cNvPr id="47764" name="Picture 8" descr="logo">
          <a:extLst>
            <a:ext uri="{FF2B5EF4-FFF2-40B4-BE49-F238E27FC236}">
              <a16:creationId xmlns:a16="http://schemas.microsoft.com/office/drawing/2014/main" id="{00000000-0008-0000-1400-000094BA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1350" y="0"/>
          <a:ext cx="9525" cy="180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10</xdr:row>
      <xdr:rowOff>57150</xdr:rowOff>
    </xdr:from>
    <xdr:to>
      <xdr:col>0</xdr:col>
      <xdr:colOff>4867275</xdr:colOff>
      <xdr:row>10</xdr:row>
      <xdr:rowOff>2486025</xdr:rowOff>
    </xdr:to>
    <xdr:pic>
      <xdr:nvPicPr>
        <xdr:cNvPr id="47765" name="Picture 1">
          <a:extLst>
            <a:ext uri="{FF2B5EF4-FFF2-40B4-BE49-F238E27FC236}">
              <a16:creationId xmlns:a16="http://schemas.microsoft.com/office/drawing/2014/main" id="{00000000-0008-0000-1400-000095BA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7150"/>
          <a:ext cx="4867275" cy="2428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838800</xdr:colOff>
      <xdr:row>1</xdr:row>
      <xdr:rowOff>101764</xdr:rowOff>
    </xdr:to>
    <xdr:pic>
      <xdr:nvPicPr>
        <xdr:cNvPr id="3" name="Picture 2">
          <a:extLst>
            <a:ext uri="{FF2B5EF4-FFF2-40B4-BE49-F238E27FC236}">
              <a16:creationId xmlns:a16="http://schemas.microsoft.com/office/drawing/2014/main" id="{00000000-0008-0000-1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38100"/>
          <a:ext cx="1296000" cy="768514"/>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829275</xdr:colOff>
      <xdr:row>1</xdr:row>
      <xdr:rowOff>168439</xdr:rowOff>
    </xdr:to>
    <xdr:pic>
      <xdr:nvPicPr>
        <xdr:cNvPr id="3" name="Picture 2">
          <a:extLst>
            <a:ext uri="{FF2B5EF4-FFF2-40B4-BE49-F238E27FC236}">
              <a16:creationId xmlns:a16="http://schemas.microsoft.com/office/drawing/2014/main" id="{00000000-0008-0000-1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1296000" cy="76851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457800</xdr:colOff>
      <xdr:row>1</xdr:row>
      <xdr:rowOff>187489</xdr:rowOff>
    </xdr:to>
    <xdr:pic>
      <xdr:nvPicPr>
        <xdr:cNvPr id="3" name="Picture 2">
          <a:extLst>
            <a:ext uri="{FF2B5EF4-FFF2-40B4-BE49-F238E27FC236}">
              <a16:creationId xmlns:a16="http://schemas.microsoft.com/office/drawing/2014/main" id="{00000000-0008-0000-1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xdr:colOff>
      <xdr:row>0</xdr:row>
      <xdr:rowOff>19050</xdr:rowOff>
    </xdr:from>
    <xdr:to>
      <xdr:col>1</xdr:col>
      <xdr:colOff>810225</xdr:colOff>
      <xdr:row>1</xdr:row>
      <xdr:rowOff>101764</xdr:rowOff>
    </xdr:to>
    <xdr:pic>
      <xdr:nvPicPr>
        <xdr:cNvPr id="3" name="Picture 2">
          <a:extLst>
            <a:ext uri="{FF2B5EF4-FFF2-40B4-BE49-F238E27FC236}">
              <a16:creationId xmlns:a16="http://schemas.microsoft.com/office/drawing/2014/main" id="{00000000-0008-0000-18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9050"/>
          <a:ext cx="1296000" cy="76851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15</xdr:col>
      <xdr:colOff>1457325</xdr:colOff>
      <xdr:row>0</xdr:row>
      <xdr:rowOff>9525</xdr:rowOff>
    </xdr:from>
    <xdr:to>
      <xdr:col>16</xdr:col>
      <xdr:colOff>9525</xdr:colOff>
      <xdr:row>0</xdr:row>
      <xdr:rowOff>180975</xdr:rowOff>
    </xdr:to>
    <xdr:pic>
      <xdr:nvPicPr>
        <xdr:cNvPr id="2" name="Picture 8" descr="logo">
          <a:extLst>
            <a:ext uri="{FF2B5EF4-FFF2-40B4-BE49-F238E27FC236}">
              <a16:creationId xmlns:a16="http://schemas.microsoft.com/office/drawing/2014/main" id="{00000000-0008-0000-19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44625" y="95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47624</xdr:colOff>
      <xdr:row>0</xdr:row>
      <xdr:rowOff>47624</xdr:rowOff>
    </xdr:from>
    <xdr:to>
      <xdr:col>1</xdr:col>
      <xdr:colOff>843561</xdr:colOff>
      <xdr:row>2</xdr:row>
      <xdr:rowOff>89857</xdr:rowOff>
    </xdr:to>
    <xdr:pic>
      <xdr:nvPicPr>
        <xdr:cNvPr id="4" name="Picture 3">
          <a:extLst>
            <a:ext uri="{FF2B5EF4-FFF2-40B4-BE49-F238E27FC236}">
              <a16:creationId xmlns:a16="http://schemas.microsoft.com/office/drawing/2014/main" id="{00000000-0008-0000-1900-000004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7624" y="47624"/>
          <a:ext cx="1296000" cy="76851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838800</xdr:colOff>
      <xdr:row>1</xdr:row>
      <xdr:rowOff>197014</xdr:rowOff>
    </xdr:to>
    <xdr:pic>
      <xdr:nvPicPr>
        <xdr:cNvPr id="3" name="Picture 2">
          <a:extLst>
            <a:ext uri="{FF2B5EF4-FFF2-40B4-BE49-F238E27FC236}">
              <a16:creationId xmlns:a16="http://schemas.microsoft.com/office/drawing/2014/main" id="{00000000-0008-0000-1A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9050"/>
          <a:ext cx="1296000" cy="76851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762600</xdr:colOff>
      <xdr:row>1</xdr:row>
      <xdr:rowOff>120814</xdr:rowOff>
    </xdr:to>
    <xdr:pic>
      <xdr:nvPicPr>
        <xdr:cNvPr id="4" name="Picture 3">
          <a:extLst>
            <a:ext uri="{FF2B5EF4-FFF2-40B4-BE49-F238E27FC236}">
              <a16:creationId xmlns:a16="http://schemas.microsoft.com/office/drawing/2014/main" id="{00000000-0008-0000-1B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197014</xdr:rowOff>
    </xdr:to>
    <xdr:pic>
      <xdr:nvPicPr>
        <xdr:cNvPr id="3" name="Picture 2">
          <a:extLst>
            <a:ext uri="{FF2B5EF4-FFF2-40B4-BE49-F238E27FC236}">
              <a16:creationId xmlns:a16="http://schemas.microsoft.com/office/drawing/2014/main" id="{00000000-0008-0000-1C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47625</xdr:colOff>
      <xdr:row>0</xdr:row>
      <xdr:rowOff>19050</xdr:rowOff>
    </xdr:from>
    <xdr:to>
      <xdr:col>1</xdr:col>
      <xdr:colOff>838800</xdr:colOff>
      <xdr:row>1</xdr:row>
      <xdr:rowOff>187489</xdr:rowOff>
    </xdr:to>
    <xdr:pic>
      <xdr:nvPicPr>
        <xdr:cNvPr id="4" name="Picture 3">
          <a:extLst>
            <a:ext uri="{FF2B5EF4-FFF2-40B4-BE49-F238E27FC236}">
              <a16:creationId xmlns:a16="http://schemas.microsoft.com/office/drawing/2014/main" id="{00000000-0008-0000-1D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19050"/>
          <a:ext cx="1296000" cy="76851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1438275</xdr:colOff>
      <xdr:row>17</xdr:row>
      <xdr:rowOff>0</xdr:rowOff>
    </xdr:from>
    <xdr:to>
      <xdr:col>4</xdr:col>
      <xdr:colOff>9525</xdr:colOff>
      <xdr:row>17</xdr:row>
      <xdr:rowOff>171450</xdr:rowOff>
    </xdr:to>
    <xdr:pic>
      <xdr:nvPicPr>
        <xdr:cNvPr id="2" name="Picture 8" descr="logo">
          <a:extLst>
            <a:ext uri="{FF2B5EF4-FFF2-40B4-BE49-F238E27FC236}">
              <a16:creationId xmlns:a16="http://schemas.microsoft.com/office/drawing/2014/main" id="{00000000-0008-0000-1E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34200" y="5191125"/>
          <a:ext cx="9525"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76200</xdr:colOff>
      <xdr:row>17</xdr:row>
      <xdr:rowOff>28575</xdr:rowOff>
    </xdr:from>
    <xdr:to>
      <xdr:col>0</xdr:col>
      <xdr:colOff>4886325</xdr:colOff>
      <xdr:row>17</xdr:row>
      <xdr:rowOff>2466975</xdr:rowOff>
    </xdr:to>
    <xdr:pic>
      <xdr:nvPicPr>
        <xdr:cNvPr id="3" name="Picture 1">
          <a:extLst>
            <a:ext uri="{FF2B5EF4-FFF2-40B4-BE49-F238E27FC236}">
              <a16:creationId xmlns:a16="http://schemas.microsoft.com/office/drawing/2014/main" id="{00000000-0008-0000-1E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6200" y="3007995"/>
          <a:ext cx="4810125" cy="2438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1</xdr:col>
      <xdr:colOff>838800</xdr:colOff>
      <xdr:row>1</xdr:row>
      <xdr:rowOff>158914</xdr:rowOff>
    </xdr:to>
    <xdr:pic>
      <xdr:nvPicPr>
        <xdr:cNvPr id="3" name="Picture 2">
          <a:extLst>
            <a:ext uri="{FF2B5EF4-FFF2-40B4-BE49-F238E27FC236}">
              <a16:creationId xmlns:a16="http://schemas.microsoft.com/office/drawing/2014/main" id="{00000000-0008-0000-1F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28575"/>
          <a:ext cx="1296000" cy="76851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829275</xdr:colOff>
      <xdr:row>1</xdr:row>
      <xdr:rowOff>63664</xdr:rowOff>
    </xdr:to>
    <xdr:pic>
      <xdr:nvPicPr>
        <xdr:cNvPr id="3" name="Picture 2">
          <a:extLst>
            <a:ext uri="{FF2B5EF4-FFF2-40B4-BE49-F238E27FC236}">
              <a16:creationId xmlns:a16="http://schemas.microsoft.com/office/drawing/2014/main" id="{00000000-0008-0000-2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1296000" cy="76851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448275</xdr:colOff>
      <xdr:row>1</xdr:row>
      <xdr:rowOff>54139</xdr:rowOff>
    </xdr:to>
    <xdr:pic>
      <xdr:nvPicPr>
        <xdr:cNvPr id="3" name="Picture 2">
          <a:extLst>
            <a:ext uri="{FF2B5EF4-FFF2-40B4-BE49-F238E27FC236}">
              <a16:creationId xmlns:a16="http://schemas.microsoft.com/office/drawing/2014/main" id="{00000000-0008-0000-21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829275</xdr:colOff>
      <xdr:row>1</xdr:row>
      <xdr:rowOff>54139</xdr:rowOff>
    </xdr:to>
    <xdr:pic>
      <xdr:nvPicPr>
        <xdr:cNvPr id="3" name="Picture 2">
          <a:extLst>
            <a:ext uri="{FF2B5EF4-FFF2-40B4-BE49-F238E27FC236}">
              <a16:creationId xmlns:a16="http://schemas.microsoft.com/office/drawing/2014/main" id="{00000000-0008-0000-2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38100"/>
          <a:ext cx="1296000" cy="76851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59533</xdr:colOff>
      <xdr:row>0</xdr:row>
      <xdr:rowOff>47624</xdr:rowOff>
    </xdr:from>
    <xdr:to>
      <xdr:col>1</xdr:col>
      <xdr:colOff>724502</xdr:colOff>
      <xdr:row>1</xdr:row>
      <xdr:rowOff>77950</xdr:rowOff>
    </xdr:to>
    <xdr:pic>
      <xdr:nvPicPr>
        <xdr:cNvPr id="3" name="Picture 2">
          <a:extLst>
            <a:ext uri="{FF2B5EF4-FFF2-40B4-BE49-F238E27FC236}">
              <a16:creationId xmlns:a16="http://schemas.microsoft.com/office/drawing/2014/main" id="{00000000-0008-0000-23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9533" y="47624"/>
          <a:ext cx="1296000" cy="76851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139864</xdr:rowOff>
    </xdr:to>
    <xdr:pic>
      <xdr:nvPicPr>
        <xdr:cNvPr id="3" name="Picture 2">
          <a:extLst>
            <a:ext uri="{FF2B5EF4-FFF2-40B4-BE49-F238E27FC236}">
              <a16:creationId xmlns:a16="http://schemas.microsoft.com/office/drawing/2014/main" id="{00000000-0008-0000-24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42332</xdr:colOff>
      <xdr:row>0</xdr:row>
      <xdr:rowOff>31752</xdr:rowOff>
    </xdr:from>
    <xdr:to>
      <xdr:col>1</xdr:col>
      <xdr:colOff>756249</xdr:colOff>
      <xdr:row>1</xdr:row>
      <xdr:rowOff>197016</xdr:rowOff>
    </xdr:to>
    <xdr:pic>
      <xdr:nvPicPr>
        <xdr:cNvPr id="3" name="Picture 2">
          <a:extLst>
            <a:ext uri="{FF2B5EF4-FFF2-40B4-BE49-F238E27FC236}">
              <a16:creationId xmlns:a16="http://schemas.microsoft.com/office/drawing/2014/main" id="{00000000-0008-0000-25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32" y="31752"/>
          <a:ext cx="1296000" cy="76851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197014</xdr:rowOff>
    </xdr:to>
    <xdr:pic>
      <xdr:nvPicPr>
        <xdr:cNvPr id="3" name="Picture 2">
          <a:extLst>
            <a:ext uri="{FF2B5EF4-FFF2-40B4-BE49-F238E27FC236}">
              <a16:creationId xmlns:a16="http://schemas.microsoft.com/office/drawing/2014/main" id="{00000000-0008-0000-26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38100</xdr:colOff>
      <xdr:row>0</xdr:row>
      <xdr:rowOff>28575</xdr:rowOff>
    </xdr:from>
    <xdr:to>
      <xdr:col>1</xdr:col>
      <xdr:colOff>829275</xdr:colOff>
      <xdr:row>1</xdr:row>
      <xdr:rowOff>101764</xdr:rowOff>
    </xdr:to>
    <xdr:pic>
      <xdr:nvPicPr>
        <xdr:cNvPr id="3" name="Picture 2">
          <a:extLst>
            <a:ext uri="{FF2B5EF4-FFF2-40B4-BE49-F238E27FC236}">
              <a16:creationId xmlns:a16="http://schemas.microsoft.com/office/drawing/2014/main" id="{00000000-0008-0000-27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28575"/>
          <a:ext cx="1296000" cy="76851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5.wmf"/><Relationship Id="rId4" Type="http://schemas.openxmlformats.org/officeDocument/2006/relationships/oleObject" Target="../embeddings/oleObject1.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87C7A-EDE4-48C3-A983-A75C2981A619}">
  <dimension ref="N36:N40"/>
  <sheetViews>
    <sheetView view="pageBreakPreview" topLeftCell="A13" zoomScaleNormal="100" zoomScaleSheetLayoutView="100" workbookViewId="0">
      <selection activeCell="P44" sqref="P44"/>
    </sheetView>
  </sheetViews>
  <sheetFormatPr defaultColWidth="9" defaultRowHeight="14.25"/>
  <cols>
    <col min="12" max="12" width="9" customWidth="1"/>
    <col min="13" max="13" width="0.375" customWidth="1"/>
    <col min="14" max="14" width="9" hidden="1" customWidth="1"/>
  </cols>
  <sheetData>
    <row r="36" ht="1.5" customHeight="1"/>
    <row r="37" hidden="1"/>
    <row r="38" hidden="1"/>
    <row r="40" ht="18" customHeight="1"/>
  </sheetData>
  <printOptions horizontalCentered="1" verticalCentered="1"/>
  <pageMargins left="0" right="0" top="0" bottom="0" header="0.31496062992125984" footer="0.31496062992125984"/>
  <pageSetup paperSize="9" orientation="landscape" r:id="rId1"/>
  <rowBreaks count="1" manualBreakCount="1">
    <brk id="33" max="1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7C526-3AB3-41A7-A58E-49744328B44E}">
  <sheetPr>
    <tabColor theme="3" tint="0.39997558519241921"/>
  </sheetPr>
  <dimension ref="A1:K6"/>
  <sheetViews>
    <sheetView view="pageBreakPreview" topLeftCell="A4" zoomScaleNormal="100" zoomScaleSheetLayoutView="100" workbookViewId="0">
      <selection activeCell="P44" sqref="P44"/>
    </sheetView>
  </sheetViews>
  <sheetFormatPr defaultColWidth="8" defaultRowHeight="15"/>
  <cols>
    <col min="1" max="1" width="22.5" style="13" customWidth="1"/>
    <col min="2" max="3" width="31.25" style="13" customWidth="1"/>
    <col min="4" max="4" width="22.5" style="13" customWidth="1"/>
    <col min="5" max="16384" width="8" style="13"/>
  </cols>
  <sheetData>
    <row r="1" spans="1:11" ht="92.25" customHeight="1">
      <c r="A1" s="342"/>
      <c r="B1" s="342"/>
      <c r="C1" s="341"/>
      <c r="D1" s="341"/>
      <c r="E1" s="106"/>
      <c r="F1" s="106"/>
      <c r="G1" s="106"/>
      <c r="H1" s="106"/>
      <c r="I1" s="106"/>
      <c r="J1" s="106"/>
      <c r="K1" s="106"/>
    </row>
    <row r="2" spans="1:11" s="14" customFormat="1" ht="72.75" customHeight="1">
      <c r="A2" s="607"/>
      <c r="B2" s="607"/>
      <c r="C2" s="607"/>
      <c r="D2" s="607"/>
      <c r="E2" s="15"/>
      <c r="F2" s="15"/>
      <c r="G2" s="15"/>
      <c r="H2" s="15"/>
      <c r="I2" s="15"/>
      <c r="J2" s="15"/>
      <c r="K2" s="15"/>
    </row>
    <row r="3" spans="1:11" ht="73.5" customHeight="1"/>
    <row r="4" spans="1:11" ht="189" customHeight="1">
      <c r="B4" s="608" t="s">
        <v>526</v>
      </c>
      <c r="C4" s="608"/>
    </row>
    <row r="5" spans="1:11" ht="64.900000000000006" customHeight="1">
      <c r="A5" s="609"/>
      <c r="B5" s="609"/>
    </row>
    <row r="6" spans="1:11" ht="70.900000000000006" customHeight="1">
      <c r="A6" s="610" t="s">
        <v>527</v>
      </c>
      <c r="B6" s="610"/>
      <c r="C6" s="610"/>
      <c r="D6" s="610"/>
    </row>
  </sheetData>
  <mergeCells count="5">
    <mergeCell ref="A1:B1"/>
    <mergeCell ref="C1:D1"/>
    <mergeCell ref="A2:D2"/>
    <mergeCell ref="B4:C4"/>
    <mergeCell ref="A6:D6"/>
  </mergeCells>
  <printOptions horizontalCentered="1" verticalCentered="1"/>
  <pageMargins left="0" right="0" top="0" bottom="0"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3" tint="0.39997558519241921"/>
  </sheetPr>
  <dimension ref="A1:K10"/>
  <sheetViews>
    <sheetView view="pageBreakPreview" zoomScaleNormal="100" zoomScaleSheetLayoutView="100" workbookViewId="0">
      <selection activeCell="P44" sqref="P44"/>
    </sheetView>
  </sheetViews>
  <sheetFormatPr defaultColWidth="9.125" defaultRowHeight="23.25"/>
  <cols>
    <col min="1" max="1" width="13.625" style="113" customWidth="1"/>
    <col min="2" max="2" width="40.625" style="113" customWidth="1"/>
    <col min="3" max="3" width="4.625" style="107" customWidth="1"/>
    <col min="4" max="4" width="40.625" style="107" customWidth="1"/>
    <col min="5" max="5" width="13.625" style="107" customWidth="1"/>
    <col min="6" max="16384" width="9.125" style="107"/>
  </cols>
  <sheetData>
    <row r="1" spans="1:11" s="5" customFormat="1" ht="49.5" customHeight="1">
      <c r="A1" s="344"/>
      <c r="B1" s="344"/>
      <c r="C1" s="344"/>
      <c r="D1" s="344"/>
      <c r="E1" s="344"/>
      <c r="F1" s="4"/>
      <c r="G1" s="10"/>
      <c r="H1" s="10"/>
    </row>
    <row r="2" spans="1:11" s="12" customFormat="1" ht="57.75" customHeight="1">
      <c r="A2" s="347" t="s">
        <v>150</v>
      </c>
      <c r="B2" s="347"/>
      <c r="C2" s="109"/>
      <c r="D2" s="352"/>
      <c r="E2" s="352"/>
      <c r="F2" s="107"/>
      <c r="G2" s="107"/>
      <c r="H2" s="107"/>
      <c r="I2" s="109"/>
      <c r="J2" s="109"/>
      <c r="K2" s="109"/>
    </row>
    <row r="3" spans="1:11" ht="93.75" customHeight="1">
      <c r="A3" s="346" t="s">
        <v>432</v>
      </c>
      <c r="B3" s="346"/>
      <c r="D3" s="345" t="s">
        <v>431</v>
      </c>
      <c r="E3" s="345"/>
    </row>
    <row r="4" spans="1:11" ht="81.75" customHeight="1">
      <c r="A4" s="346" t="s">
        <v>434</v>
      </c>
      <c r="B4" s="346"/>
      <c r="D4" s="345" t="s">
        <v>433</v>
      </c>
      <c r="E4" s="345"/>
    </row>
    <row r="5" spans="1:11" ht="54.75" customHeight="1">
      <c r="A5" s="350" t="s">
        <v>436</v>
      </c>
      <c r="B5" s="350"/>
      <c r="D5" s="345" t="s">
        <v>435</v>
      </c>
      <c r="E5" s="345"/>
    </row>
    <row r="6" spans="1:11" ht="54.75" customHeight="1">
      <c r="A6" s="351" t="s">
        <v>288</v>
      </c>
      <c r="B6" s="351"/>
      <c r="C6" s="108"/>
      <c r="D6" s="353" t="s">
        <v>289</v>
      </c>
      <c r="E6" s="353"/>
      <c r="F6" s="110"/>
      <c r="G6" s="110"/>
      <c r="H6" s="110"/>
      <c r="I6" s="110"/>
      <c r="J6" s="110"/>
      <c r="K6" s="110"/>
    </row>
    <row r="7" spans="1:11" ht="54.75" customHeight="1">
      <c r="A7" s="354" t="s">
        <v>481</v>
      </c>
      <c r="B7" s="354"/>
      <c r="C7" s="354"/>
      <c r="D7" s="348" t="s">
        <v>437</v>
      </c>
      <c r="E7" s="349"/>
      <c r="F7" s="111"/>
      <c r="G7" s="111"/>
      <c r="H7" s="111"/>
      <c r="I7" s="111"/>
      <c r="J7" s="111"/>
      <c r="K7" s="111"/>
    </row>
    <row r="8" spans="1:11" ht="67.5" customHeight="1">
      <c r="A8" s="112"/>
    </row>
    <row r="9" spans="1:11" ht="67.5" customHeight="1">
      <c r="E9" s="114"/>
    </row>
    <row r="10" spans="1:11" ht="43.5" customHeight="1">
      <c r="A10" s="114"/>
      <c r="B10" s="114"/>
      <c r="D10" s="114"/>
    </row>
  </sheetData>
  <mergeCells count="13">
    <mergeCell ref="D7:E7"/>
    <mergeCell ref="A5:B5"/>
    <mergeCell ref="A6:B6"/>
    <mergeCell ref="D2:E2"/>
    <mergeCell ref="D3:E3"/>
    <mergeCell ref="D5:E5"/>
    <mergeCell ref="D6:E6"/>
    <mergeCell ref="A7:C7"/>
    <mergeCell ref="A1:E1"/>
    <mergeCell ref="D4:E4"/>
    <mergeCell ref="A3:B3"/>
    <mergeCell ref="A4:B4"/>
    <mergeCell ref="A2:B2"/>
  </mergeCells>
  <phoneticPr fontId="17" type="noConversion"/>
  <printOptions horizontalCentered="1" verticalCentered="1"/>
  <pageMargins left="0" right="0" top="0" bottom="0" header="0.31496062992125984" footer="0.31496062992125984"/>
  <pageSetup paperSize="9" orientation="landscape" r:id="rId1"/>
  <rowBreaks count="1" manualBreakCount="1">
    <brk id="7" max="4" man="1"/>
  </rowBreaks>
  <drawing r:id="rId2"/>
  <legacyDrawing r:id="rId3"/>
  <oleObjects>
    <mc:AlternateContent xmlns:mc="http://schemas.openxmlformats.org/markup-compatibility/2006">
      <mc:Choice Requires="x14">
        <oleObject progId="MSWordArt.2" shapeId="40961" r:id="rId4">
          <objectPr defaultSize="0" autoPict="0" r:id="rId5">
            <anchor moveWithCells="1" sizeWithCells="1">
              <from>
                <xdr:col>3</xdr:col>
                <xdr:colOff>1762125</xdr:colOff>
                <xdr:row>1</xdr:row>
                <xdr:rowOff>95250</xdr:rowOff>
              </from>
              <to>
                <xdr:col>3</xdr:col>
                <xdr:colOff>2647950</xdr:colOff>
                <xdr:row>1</xdr:row>
                <xdr:rowOff>628650</xdr:rowOff>
              </to>
            </anchor>
          </objectPr>
        </oleObject>
      </mc:Choice>
      <mc:Fallback>
        <oleObject progId="MSWordArt.2" shapeId="40961" r:id="rId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3" tint="0.39997558519241921"/>
  </sheetPr>
  <dimension ref="A1:L43"/>
  <sheetViews>
    <sheetView view="pageBreakPreview" topLeftCell="A13" zoomScale="70" zoomScaleNormal="100" zoomScaleSheetLayoutView="70" workbookViewId="0">
      <selection activeCell="P44" sqref="P44"/>
    </sheetView>
  </sheetViews>
  <sheetFormatPr defaultColWidth="9.125" defaultRowHeight="15"/>
  <cols>
    <col min="1" max="1" width="5.625" style="7" customWidth="1"/>
    <col min="2" max="2" width="50.625" style="76" customWidth="1"/>
    <col min="3" max="3" width="9.625" style="7" customWidth="1"/>
    <col min="4" max="4" width="50.625" style="76" customWidth="1"/>
    <col min="5" max="5" width="5.625" style="9" customWidth="1"/>
    <col min="6" max="16384" width="9.125" style="7"/>
  </cols>
  <sheetData>
    <row r="1" spans="1:12" s="5" customFormat="1" ht="37.5" customHeight="1">
      <c r="F1" s="6"/>
      <c r="G1" s="6"/>
      <c r="H1" s="6"/>
      <c r="I1" s="6"/>
      <c r="J1" s="6"/>
      <c r="K1" s="6"/>
      <c r="L1" s="6"/>
    </row>
    <row r="2" spans="1:12" ht="23.45" customHeight="1">
      <c r="B2" s="355" t="s">
        <v>371</v>
      </c>
      <c r="C2" s="355"/>
      <c r="D2" s="355"/>
      <c r="E2" s="355"/>
      <c r="F2" s="137"/>
      <c r="G2" s="137"/>
      <c r="H2" s="137"/>
    </row>
    <row r="3" spans="1:12" ht="14.25" customHeight="1">
      <c r="B3" s="358" t="s">
        <v>372</v>
      </c>
      <c r="C3" s="358"/>
      <c r="D3" s="358"/>
      <c r="E3" s="358"/>
    </row>
    <row r="4" spans="1:12" ht="37.5" customHeight="1">
      <c r="A4" s="75" t="s">
        <v>277</v>
      </c>
      <c r="B4" s="47" t="s">
        <v>276</v>
      </c>
      <c r="C4" s="47"/>
      <c r="D4" s="67" t="s">
        <v>482</v>
      </c>
      <c r="E4" s="48" t="s">
        <v>278</v>
      </c>
    </row>
    <row r="5" spans="1:12" s="8" customFormat="1" ht="14.25">
      <c r="A5" s="49"/>
      <c r="B5" s="77" t="s">
        <v>150</v>
      </c>
      <c r="C5" s="95"/>
      <c r="D5" s="79" t="s">
        <v>280</v>
      </c>
      <c r="E5" s="49"/>
      <c r="F5" s="8" t="s">
        <v>28</v>
      </c>
    </row>
    <row r="6" spans="1:12" s="8" customFormat="1" ht="14.25">
      <c r="A6" s="50"/>
      <c r="B6" s="82" t="s">
        <v>158</v>
      </c>
      <c r="C6" s="96"/>
      <c r="D6" s="84" t="s">
        <v>281</v>
      </c>
      <c r="E6" s="50"/>
    </row>
    <row r="7" spans="1:12" s="8" customFormat="1" ht="13.5" customHeight="1">
      <c r="A7" s="174"/>
      <c r="B7" s="77" t="s">
        <v>279</v>
      </c>
      <c r="C7" s="97"/>
      <c r="D7" s="79" t="s">
        <v>438</v>
      </c>
      <c r="E7" s="49"/>
    </row>
    <row r="8" spans="1:12" s="8" customFormat="1" ht="14.25">
      <c r="A8" s="50"/>
      <c r="B8" s="82" t="s">
        <v>265</v>
      </c>
      <c r="C8" s="96"/>
      <c r="D8" s="84" t="s">
        <v>264</v>
      </c>
      <c r="E8" s="50"/>
    </row>
    <row r="9" spans="1:12" s="8" customFormat="1" ht="15.75">
      <c r="A9" s="49"/>
      <c r="B9" s="78" t="s">
        <v>296</v>
      </c>
      <c r="C9" s="97"/>
      <c r="D9" s="80" t="s">
        <v>282</v>
      </c>
      <c r="E9" s="49"/>
    </row>
    <row r="10" spans="1:12" s="28" customFormat="1" ht="22.5">
      <c r="A10" s="50">
        <v>1</v>
      </c>
      <c r="B10" s="82" t="s">
        <v>9</v>
      </c>
      <c r="C10" s="96"/>
      <c r="D10" s="87" t="s">
        <v>283</v>
      </c>
      <c r="E10" s="50">
        <v>1</v>
      </c>
    </row>
    <row r="11" spans="1:12" s="28" customFormat="1" ht="22.5">
      <c r="A11" s="49">
        <v>2</v>
      </c>
      <c r="B11" s="77" t="s">
        <v>9</v>
      </c>
      <c r="C11" s="97"/>
      <c r="D11" s="86" t="s">
        <v>8</v>
      </c>
      <c r="E11" s="49">
        <v>2</v>
      </c>
    </row>
    <row r="12" spans="1:12" s="8" customFormat="1" ht="39">
      <c r="A12" s="50"/>
      <c r="B12" s="83" t="s">
        <v>295</v>
      </c>
      <c r="C12" s="98"/>
      <c r="D12" s="85" t="s">
        <v>292</v>
      </c>
      <c r="E12" s="50"/>
    </row>
    <row r="13" spans="1:12" s="8" customFormat="1" ht="14.25">
      <c r="A13" s="49">
        <v>3</v>
      </c>
      <c r="B13" s="77" t="s">
        <v>129</v>
      </c>
      <c r="C13" s="97"/>
      <c r="D13" s="86" t="s">
        <v>430</v>
      </c>
      <c r="E13" s="49">
        <v>3</v>
      </c>
    </row>
    <row r="14" spans="1:12" s="8" customFormat="1" ht="22.5">
      <c r="A14" s="50">
        <v>4</v>
      </c>
      <c r="B14" s="77" t="s">
        <v>380</v>
      </c>
      <c r="C14" s="96"/>
      <c r="D14" s="87" t="s">
        <v>428</v>
      </c>
      <c r="E14" s="50">
        <v>4</v>
      </c>
    </row>
    <row r="15" spans="1:12" s="8" customFormat="1" ht="22.5">
      <c r="A15" s="49">
        <v>5</v>
      </c>
      <c r="B15" s="77" t="s">
        <v>381</v>
      </c>
      <c r="C15" s="97"/>
      <c r="D15" s="86" t="s">
        <v>55</v>
      </c>
      <c r="E15" s="49">
        <v>5</v>
      </c>
    </row>
    <row r="16" spans="1:12" s="8" customFormat="1" ht="22.5">
      <c r="A16" s="50">
        <v>6</v>
      </c>
      <c r="B16" s="82" t="s">
        <v>71</v>
      </c>
      <c r="C16" s="96"/>
      <c r="D16" s="87" t="s">
        <v>70</v>
      </c>
      <c r="E16" s="50">
        <v>6</v>
      </c>
    </row>
    <row r="17" spans="1:6" s="8" customFormat="1" ht="26.25" customHeight="1">
      <c r="A17" s="49">
        <v>7</v>
      </c>
      <c r="B17" s="77" t="s">
        <v>90</v>
      </c>
      <c r="C17" s="97"/>
      <c r="D17" s="86" t="s">
        <v>89</v>
      </c>
      <c r="E17" s="49">
        <v>7</v>
      </c>
    </row>
    <row r="18" spans="1:6" s="8" customFormat="1" ht="14.25">
      <c r="A18" s="50">
        <v>8</v>
      </c>
      <c r="B18" s="82" t="s">
        <v>362</v>
      </c>
      <c r="C18" s="96"/>
      <c r="D18" s="87" t="s">
        <v>370</v>
      </c>
      <c r="E18" s="50">
        <v>8</v>
      </c>
    </row>
    <row r="19" spans="1:6" s="8" customFormat="1" ht="14.25">
      <c r="A19" s="49">
        <v>9</v>
      </c>
      <c r="B19" s="77" t="s">
        <v>364</v>
      </c>
      <c r="C19" s="97"/>
      <c r="D19" s="86" t="s">
        <v>369</v>
      </c>
      <c r="E19" s="49">
        <v>9</v>
      </c>
    </row>
    <row r="20" spans="1:6" s="8" customFormat="1" ht="14.25">
      <c r="A20" s="50">
        <v>10</v>
      </c>
      <c r="B20" s="82" t="s">
        <v>363</v>
      </c>
      <c r="C20" s="96"/>
      <c r="D20" s="87" t="s">
        <v>361</v>
      </c>
      <c r="E20" s="50">
        <v>10</v>
      </c>
    </row>
    <row r="21" spans="1:6" s="8" customFormat="1" ht="14.25">
      <c r="A21" s="49">
        <v>11</v>
      </c>
      <c r="B21" s="77" t="s">
        <v>365</v>
      </c>
      <c r="C21" s="97"/>
      <c r="D21" s="86" t="s">
        <v>367</v>
      </c>
      <c r="E21" s="49">
        <v>11</v>
      </c>
    </row>
    <row r="22" spans="1:6" s="8" customFormat="1" ht="31.5">
      <c r="A22" s="50"/>
      <c r="B22" s="88" t="s">
        <v>294</v>
      </c>
      <c r="C22" s="98"/>
      <c r="D22" s="91" t="s">
        <v>293</v>
      </c>
      <c r="E22" s="50"/>
    </row>
    <row r="23" spans="1:6" s="8" customFormat="1">
      <c r="A23" s="49">
        <v>12</v>
      </c>
      <c r="B23" s="90" t="s">
        <v>129</v>
      </c>
      <c r="C23" s="97"/>
      <c r="D23" s="79" t="s">
        <v>128</v>
      </c>
      <c r="E23" s="49">
        <v>12</v>
      </c>
      <c r="F23" s="28"/>
    </row>
    <row r="24" spans="1:6" s="8" customFormat="1" ht="22.5">
      <c r="A24" s="50">
        <v>13</v>
      </c>
      <c r="B24" s="89" t="s">
        <v>380</v>
      </c>
      <c r="C24" s="96"/>
      <c r="D24" s="87" t="s">
        <v>428</v>
      </c>
      <c r="E24" s="50">
        <v>13</v>
      </c>
      <c r="F24" s="28"/>
    </row>
    <row r="25" spans="1:6" s="8" customFormat="1" ht="22.5">
      <c r="A25" s="49">
        <v>14</v>
      </c>
      <c r="B25" s="90" t="s">
        <v>381</v>
      </c>
      <c r="C25" s="97"/>
      <c r="D25" s="86" t="s">
        <v>55</v>
      </c>
      <c r="E25" s="49">
        <v>14</v>
      </c>
      <c r="F25" s="28"/>
    </row>
    <row r="26" spans="1:6" s="8" customFormat="1" ht="22.5">
      <c r="A26" s="50">
        <v>15</v>
      </c>
      <c r="B26" s="89" t="s">
        <v>71</v>
      </c>
      <c r="C26" s="96"/>
      <c r="D26" s="87" t="s">
        <v>70</v>
      </c>
      <c r="E26" s="50">
        <v>15</v>
      </c>
      <c r="F26" s="28"/>
    </row>
    <row r="27" spans="1:6" s="8" customFormat="1" ht="22.5">
      <c r="A27" s="49">
        <v>16</v>
      </c>
      <c r="B27" s="90" t="s">
        <v>90</v>
      </c>
      <c r="C27" s="97"/>
      <c r="D27" s="86" t="s">
        <v>89</v>
      </c>
      <c r="E27" s="49">
        <v>16</v>
      </c>
      <c r="F27" s="28"/>
    </row>
    <row r="28" spans="1:6" s="8" customFormat="1">
      <c r="A28" s="50">
        <v>17</v>
      </c>
      <c r="B28" s="89" t="s">
        <v>362</v>
      </c>
      <c r="C28" s="96"/>
      <c r="D28" s="168" t="s">
        <v>360</v>
      </c>
      <c r="E28" s="50">
        <v>17</v>
      </c>
      <c r="F28" s="28"/>
    </row>
    <row r="29" spans="1:6" s="8" customFormat="1">
      <c r="A29" s="49">
        <v>18</v>
      </c>
      <c r="B29" s="170" t="s">
        <v>364</v>
      </c>
      <c r="C29" s="97"/>
      <c r="D29" s="169" t="s">
        <v>366</v>
      </c>
      <c r="E29" s="49">
        <v>18</v>
      </c>
      <c r="F29" s="28"/>
    </row>
    <row r="30" spans="1:6" s="8" customFormat="1">
      <c r="A30" s="50">
        <v>19</v>
      </c>
      <c r="B30" s="89" t="s">
        <v>363</v>
      </c>
      <c r="C30" s="96"/>
      <c r="D30" s="87" t="s">
        <v>368</v>
      </c>
      <c r="E30" s="50">
        <v>19</v>
      </c>
      <c r="F30" s="28"/>
    </row>
    <row r="31" spans="1:6" s="8" customFormat="1">
      <c r="A31" s="253">
        <v>20</v>
      </c>
      <c r="B31" s="254" t="s">
        <v>365</v>
      </c>
      <c r="C31" s="255"/>
      <c r="D31" s="256" t="s">
        <v>367</v>
      </c>
      <c r="E31" s="253">
        <v>20</v>
      </c>
      <c r="F31" s="28"/>
    </row>
    <row r="32" spans="1:6" s="8" customFormat="1" ht="47.25" customHeight="1">
      <c r="A32" s="356" t="s">
        <v>291</v>
      </c>
      <c r="B32" s="357"/>
      <c r="C32" s="96"/>
      <c r="D32" s="91" t="s">
        <v>284</v>
      </c>
      <c r="E32" s="50"/>
    </row>
    <row r="33" spans="1:6" s="8" customFormat="1" ht="27.75" customHeight="1">
      <c r="A33" s="49">
        <v>21</v>
      </c>
      <c r="B33" s="90" t="s">
        <v>129</v>
      </c>
      <c r="C33" s="97"/>
      <c r="D33" s="79" t="s">
        <v>128</v>
      </c>
      <c r="E33" s="49">
        <v>21</v>
      </c>
      <c r="F33" s="28"/>
    </row>
    <row r="34" spans="1:6" s="8" customFormat="1" ht="27.75" customHeight="1">
      <c r="A34" s="50">
        <v>22</v>
      </c>
      <c r="B34" s="89" t="s">
        <v>380</v>
      </c>
      <c r="C34" s="96"/>
      <c r="D34" s="87" t="s">
        <v>428</v>
      </c>
      <c r="E34" s="50">
        <v>22</v>
      </c>
      <c r="F34" s="28"/>
    </row>
    <row r="35" spans="1:6" ht="27.75" customHeight="1">
      <c r="A35" s="49">
        <v>23</v>
      </c>
      <c r="B35" s="90" t="s">
        <v>385</v>
      </c>
      <c r="C35" s="97"/>
      <c r="D35" s="86" t="s">
        <v>55</v>
      </c>
      <c r="E35" s="49">
        <v>23</v>
      </c>
      <c r="F35" s="29"/>
    </row>
    <row r="36" spans="1:6" ht="27.75" customHeight="1">
      <c r="A36" s="50">
        <v>24</v>
      </c>
      <c r="B36" s="89" t="s">
        <v>71</v>
      </c>
      <c r="C36" s="96"/>
      <c r="D36" s="87" t="s">
        <v>70</v>
      </c>
      <c r="E36" s="50">
        <v>24</v>
      </c>
      <c r="F36" s="29"/>
    </row>
    <row r="37" spans="1:6" ht="27.75" customHeight="1">
      <c r="A37" s="49">
        <v>25</v>
      </c>
      <c r="B37" s="90" t="s">
        <v>90</v>
      </c>
      <c r="C37" s="97"/>
      <c r="D37" s="86" t="s">
        <v>89</v>
      </c>
      <c r="E37" s="49">
        <v>25</v>
      </c>
      <c r="F37" s="29"/>
    </row>
    <row r="38" spans="1:6" ht="27.75" customHeight="1">
      <c r="A38" s="50">
        <v>26</v>
      </c>
      <c r="B38" s="89" t="s">
        <v>362</v>
      </c>
      <c r="C38" s="96"/>
      <c r="D38" s="87" t="s">
        <v>370</v>
      </c>
      <c r="E38" s="50">
        <v>26</v>
      </c>
      <c r="F38" s="29"/>
    </row>
    <row r="39" spans="1:6" ht="27.75" customHeight="1">
      <c r="A39" s="49">
        <v>27</v>
      </c>
      <c r="B39" s="90" t="s">
        <v>364</v>
      </c>
      <c r="C39" s="97"/>
      <c r="D39" s="86" t="s">
        <v>369</v>
      </c>
      <c r="E39" s="49">
        <v>27</v>
      </c>
      <c r="F39" s="29"/>
    </row>
    <row r="40" spans="1:6" ht="27.75" customHeight="1">
      <c r="A40" s="50">
        <v>28</v>
      </c>
      <c r="B40" s="89" t="s">
        <v>363</v>
      </c>
      <c r="C40" s="96"/>
      <c r="D40" s="87" t="s">
        <v>361</v>
      </c>
      <c r="E40" s="50">
        <v>28</v>
      </c>
      <c r="F40" s="29"/>
    </row>
    <row r="41" spans="1:6" ht="27.75" customHeight="1">
      <c r="A41" s="49">
        <v>29</v>
      </c>
      <c r="B41" s="90" t="s">
        <v>365</v>
      </c>
      <c r="C41" s="97"/>
      <c r="D41" s="86" t="s">
        <v>367</v>
      </c>
      <c r="E41" s="49">
        <v>29</v>
      </c>
      <c r="F41" s="29"/>
    </row>
    <row r="42" spans="1:6" ht="27.75" customHeight="1">
      <c r="A42" s="92"/>
      <c r="B42" s="257" t="s">
        <v>285</v>
      </c>
      <c r="C42" s="138"/>
      <c r="D42" s="258" t="s">
        <v>286</v>
      </c>
      <c r="E42" s="93"/>
    </row>
    <row r="43" spans="1:6">
      <c r="D43" s="81"/>
    </row>
  </sheetData>
  <mergeCells count="3">
    <mergeCell ref="B2:E2"/>
    <mergeCell ref="A32:B32"/>
    <mergeCell ref="B3:E3"/>
  </mergeCells>
  <phoneticPr fontId="17" type="noConversion"/>
  <printOptions horizontalCentered="1"/>
  <pageMargins left="0" right="0" top="0.59055118110236227" bottom="0" header="0.31496062992125984" footer="0.31496062992125984"/>
  <pageSetup paperSize="9" scale="79" orientation="landscape" r:id="rId1"/>
  <rowBreaks count="1" manualBreakCount="1">
    <brk id="31" max="4" man="1"/>
  </rowBreaks>
  <colBreaks count="1" manualBreakCount="1">
    <brk id="5" max="1048575"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5DC35-4305-4F8A-A775-4FEA5B58FB14}">
  <sheetPr>
    <tabColor theme="3" tint="0.39997558519241921"/>
  </sheetPr>
  <dimension ref="A1:K24"/>
  <sheetViews>
    <sheetView view="pageBreakPreview" zoomScale="80" zoomScaleNormal="100" zoomScaleSheetLayoutView="80" workbookViewId="0">
      <selection activeCell="P44" sqref="P44"/>
    </sheetView>
  </sheetViews>
  <sheetFormatPr defaultColWidth="9" defaultRowHeight="23.25"/>
  <cols>
    <col min="1" max="1" width="5.75" style="17" customWidth="1"/>
    <col min="2" max="2" width="60.75" style="17" customWidth="1"/>
    <col min="3" max="3" width="1.625" style="19" customWidth="1"/>
    <col min="4" max="4" width="60.75" style="19" customWidth="1"/>
    <col min="5" max="5" width="5.75" style="19" customWidth="1"/>
    <col min="6" max="7" width="9" style="19"/>
    <col min="8" max="8" width="54.625" style="19" customWidth="1"/>
    <col min="9" max="16384" width="9" style="19"/>
  </cols>
  <sheetData>
    <row r="1" spans="1:11" s="21" customFormat="1" ht="57" customHeight="1">
      <c r="A1" s="343"/>
      <c r="B1" s="343"/>
      <c r="C1" s="343"/>
      <c r="D1" s="343"/>
      <c r="E1" s="343"/>
      <c r="F1" s="22"/>
      <c r="G1" s="22"/>
      <c r="H1" s="22"/>
    </row>
    <row r="2" spans="1:11" ht="38.450000000000003" customHeight="1">
      <c r="A2" s="361" t="s">
        <v>158</v>
      </c>
      <c r="B2" s="361"/>
      <c r="C2" s="20"/>
      <c r="D2" s="362" t="s">
        <v>157</v>
      </c>
      <c r="E2" s="362"/>
      <c r="I2" s="20"/>
      <c r="J2" s="20"/>
      <c r="K2" s="20"/>
    </row>
    <row r="3" spans="1:11" ht="20.25" customHeight="1">
      <c r="A3" s="365" t="s">
        <v>355</v>
      </c>
      <c r="B3" s="365"/>
      <c r="D3" s="363" t="s">
        <v>156</v>
      </c>
      <c r="E3" s="363"/>
    </row>
    <row r="4" spans="1:11" ht="86.45" customHeight="1">
      <c r="A4" s="366" t="s">
        <v>386</v>
      </c>
      <c r="B4" s="366"/>
      <c r="D4" s="364" t="s">
        <v>395</v>
      </c>
      <c r="E4" s="364"/>
    </row>
    <row r="5" spans="1:11" ht="15">
      <c r="A5" s="359" t="s">
        <v>356</v>
      </c>
      <c r="B5" s="359"/>
      <c r="D5" s="360" t="s">
        <v>387</v>
      </c>
      <c r="E5" s="360"/>
    </row>
    <row r="6" spans="1:11" ht="15">
      <c r="A6" s="359" t="s">
        <v>357</v>
      </c>
      <c r="B6" s="359"/>
      <c r="D6" s="360" t="s">
        <v>388</v>
      </c>
      <c r="E6" s="360"/>
    </row>
    <row r="7" spans="1:11" ht="18" customHeight="1">
      <c r="A7" s="359" t="s">
        <v>439</v>
      </c>
      <c r="B7" s="359"/>
      <c r="D7" s="360" t="s">
        <v>440</v>
      </c>
      <c r="E7" s="360"/>
    </row>
    <row r="8" spans="1:11" ht="15">
      <c r="A8" s="359" t="s">
        <v>392</v>
      </c>
      <c r="B8" s="359"/>
      <c r="D8" s="360" t="s">
        <v>389</v>
      </c>
      <c r="E8" s="360"/>
    </row>
    <row r="9" spans="1:11" ht="15">
      <c r="A9" s="359" t="s">
        <v>393</v>
      </c>
      <c r="B9" s="359"/>
      <c r="D9" s="360" t="s">
        <v>390</v>
      </c>
      <c r="E9" s="360"/>
    </row>
    <row r="10" spans="1:11" ht="15">
      <c r="A10" s="359" t="s">
        <v>394</v>
      </c>
      <c r="B10" s="359"/>
      <c r="D10" s="360" t="s">
        <v>391</v>
      </c>
      <c r="E10" s="360"/>
    </row>
    <row r="11" spans="1:11" ht="15">
      <c r="A11" s="369" t="s">
        <v>528</v>
      </c>
      <c r="B11" s="369"/>
      <c r="D11" s="370" t="s">
        <v>529</v>
      </c>
      <c r="E11" s="370"/>
    </row>
    <row r="12" spans="1:11" ht="33.6" customHeight="1">
      <c r="A12" s="367" t="s">
        <v>374</v>
      </c>
      <c r="B12" s="367"/>
      <c r="D12" s="368" t="s">
        <v>373</v>
      </c>
      <c r="E12" s="368"/>
    </row>
    <row r="13" spans="1:11" ht="23.25" customHeight="1">
      <c r="A13" s="365" t="s">
        <v>483</v>
      </c>
      <c r="B13" s="365"/>
      <c r="D13" s="363" t="s">
        <v>155</v>
      </c>
      <c r="E13" s="363"/>
    </row>
    <row r="14" spans="1:11" ht="33" customHeight="1">
      <c r="A14" s="367" t="s">
        <v>6</v>
      </c>
      <c r="B14" s="367"/>
      <c r="D14" s="371" t="s">
        <v>5</v>
      </c>
      <c r="E14" s="371"/>
    </row>
    <row r="15" spans="1:11" ht="23.25" customHeight="1">
      <c r="A15" s="365" t="s">
        <v>375</v>
      </c>
      <c r="B15" s="365"/>
      <c r="D15" s="363" t="s">
        <v>154</v>
      </c>
      <c r="E15" s="363"/>
    </row>
    <row r="16" spans="1:11" ht="35.450000000000003" customHeight="1">
      <c r="A16" s="367" t="s">
        <v>515</v>
      </c>
      <c r="B16" s="367"/>
      <c r="D16" s="371" t="s">
        <v>153</v>
      </c>
      <c r="E16" s="371"/>
    </row>
    <row r="17" spans="1:5" ht="23.25" customHeight="1">
      <c r="A17" s="365" t="s">
        <v>152</v>
      </c>
      <c r="B17" s="365"/>
      <c r="D17" s="363" t="s">
        <v>151</v>
      </c>
      <c r="E17" s="363"/>
    </row>
    <row r="18" spans="1:5" ht="30">
      <c r="A18" s="146" t="s">
        <v>396</v>
      </c>
      <c r="B18" s="145" t="s">
        <v>530</v>
      </c>
      <c r="D18" s="148" t="s">
        <v>531</v>
      </c>
      <c r="E18" s="147" t="s">
        <v>396</v>
      </c>
    </row>
    <row r="19" spans="1:5" ht="30">
      <c r="A19" s="146" t="s">
        <v>396</v>
      </c>
      <c r="B19" s="145" t="s">
        <v>397</v>
      </c>
      <c r="D19" s="148" t="s">
        <v>399</v>
      </c>
      <c r="E19" s="147" t="s">
        <v>396</v>
      </c>
    </row>
    <row r="20" spans="1:5" ht="38.25">
      <c r="A20" s="146" t="s">
        <v>396</v>
      </c>
      <c r="B20" s="145" t="s">
        <v>398</v>
      </c>
      <c r="D20" s="148" t="s">
        <v>400</v>
      </c>
      <c r="E20" s="147" t="s">
        <v>396</v>
      </c>
    </row>
    <row r="21" spans="1:5">
      <c r="D21" s="611"/>
      <c r="E21" s="611"/>
    </row>
    <row r="22" spans="1:5">
      <c r="D22" s="611"/>
      <c r="E22" s="611"/>
    </row>
    <row r="23" spans="1:5">
      <c r="D23" s="611"/>
      <c r="E23" s="611"/>
    </row>
    <row r="24" spans="1:5">
      <c r="D24" s="611"/>
      <c r="E24" s="611"/>
    </row>
  </sheetData>
  <mergeCells count="33">
    <mergeCell ref="A17:B17"/>
    <mergeCell ref="D17:E17"/>
    <mergeCell ref="A14:B14"/>
    <mergeCell ref="D14:E14"/>
    <mergeCell ref="A15:B15"/>
    <mergeCell ref="D15:E15"/>
    <mergeCell ref="A16:B16"/>
    <mergeCell ref="D16:E16"/>
    <mergeCell ref="A11:B11"/>
    <mergeCell ref="D11:E11"/>
    <mergeCell ref="A12:B12"/>
    <mergeCell ref="D12:E12"/>
    <mergeCell ref="A13:B13"/>
    <mergeCell ref="D13:E13"/>
    <mergeCell ref="A8:B8"/>
    <mergeCell ref="D8:E8"/>
    <mergeCell ref="A9:B9"/>
    <mergeCell ref="D9:E9"/>
    <mergeCell ref="A10:B10"/>
    <mergeCell ref="D10:E10"/>
    <mergeCell ref="A5:B5"/>
    <mergeCell ref="D5:E5"/>
    <mergeCell ref="A6:B6"/>
    <mergeCell ref="D6:E6"/>
    <mergeCell ref="A7:B7"/>
    <mergeCell ref="D7:E7"/>
    <mergeCell ref="A1:E1"/>
    <mergeCell ref="A2:B2"/>
    <mergeCell ref="D2:E2"/>
    <mergeCell ref="A3:B3"/>
    <mergeCell ref="D3:E3"/>
    <mergeCell ref="A4:B4"/>
    <mergeCell ref="D4:E4"/>
  </mergeCells>
  <printOptions horizontalCentered="1" verticalCentered="1"/>
  <pageMargins left="0" right="0" top="0" bottom="0" header="0.31496062992125984" footer="0.31496062992125984"/>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theme="3" tint="0.39997558519241921"/>
  </sheetPr>
  <dimension ref="A1:L9"/>
  <sheetViews>
    <sheetView view="pageBreakPreview" zoomScaleNormal="100" zoomScaleSheetLayoutView="100" workbookViewId="0">
      <selection activeCell="P44" sqref="P44"/>
    </sheetView>
  </sheetViews>
  <sheetFormatPr defaultColWidth="9" defaultRowHeight="23.25"/>
  <cols>
    <col min="1" max="1" width="16.625" style="17" customWidth="1"/>
    <col min="2" max="2" width="44.375" style="17" customWidth="1"/>
    <col min="3" max="3" width="4.125" style="16" customWidth="1"/>
    <col min="4" max="4" width="44.375" style="16" customWidth="1"/>
    <col min="5" max="5" width="16.625" style="16" customWidth="1"/>
    <col min="6" max="7" width="9" style="16"/>
    <col min="8" max="8" width="54.625" style="16" customWidth="1"/>
    <col min="9" max="16384" width="9" style="16"/>
  </cols>
  <sheetData>
    <row r="1" spans="1:12" s="21" customFormat="1" ht="49.5" customHeight="1">
      <c r="A1" s="343"/>
      <c r="B1" s="343"/>
      <c r="C1" s="343"/>
      <c r="D1" s="343"/>
      <c r="E1" s="343"/>
      <c r="F1" s="22"/>
      <c r="G1" s="22"/>
      <c r="H1" s="22"/>
    </row>
    <row r="2" spans="1:12" s="26" customFormat="1" ht="42" customHeight="1">
      <c r="A2" s="27"/>
      <c r="E2" s="27"/>
    </row>
    <row r="3" spans="1:12" ht="20.25" customHeight="1">
      <c r="A3" s="376" t="s">
        <v>403</v>
      </c>
      <c r="B3" s="376"/>
      <c r="D3" s="377" t="s">
        <v>401</v>
      </c>
      <c r="E3" s="377"/>
    </row>
    <row r="4" spans="1:12" ht="23.25" customHeight="1">
      <c r="A4" s="372" t="s">
        <v>167</v>
      </c>
      <c r="B4" s="372"/>
      <c r="D4" s="373" t="s">
        <v>378</v>
      </c>
      <c r="E4" s="373"/>
    </row>
    <row r="5" spans="1:12" ht="21.75" customHeight="1">
      <c r="A5" s="152" t="s">
        <v>166</v>
      </c>
      <c r="B5" s="153" t="s">
        <v>165</v>
      </c>
      <c r="D5" s="149" t="s">
        <v>164</v>
      </c>
      <c r="E5" s="150" t="s">
        <v>163</v>
      </c>
      <c r="J5" s="23"/>
      <c r="K5" s="24"/>
      <c r="L5" s="24"/>
    </row>
    <row r="6" spans="1:12" ht="30">
      <c r="A6" s="152" t="s">
        <v>162</v>
      </c>
      <c r="B6" s="153" t="s">
        <v>298</v>
      </c>
      <c r="D6" s="149" t="s">
        <v>297</v>
      </c>
      <c r="E6" s="150" t="s">
        <v>161</v>
      </c>
      <c r="J6" s="23"/>
      <c r="K6" s="24"/>
      <c r="L6" s="24"/>
    </row>
    <row r="7" spans="1:12" ht="33" customHeight="1">
      <c r="A7" s="152" t="s">
        <v>514</v>
      </c>
      <c r="B7" s="153" t="s">
        <v>299</v>
      </c>
      <c r="C7" s="19"/>
      <c r="D7" s="149" t="s">
        <v>441</v>
      </c>
      <c r="E7" s="150" t="s">
        <v>160</v>
      </c>
      <c r="J7" s="23"/>
      <c r="K7" s="24"/>
      <c r="L7" s="24"/>
    </row>
    <row r="8" spans="1:12" ht="39.75" customHeight="1">
      <c r="A8" s="152" t="s">
        <v>159</v>
      </c>
      <c r="B8" s="153" t="s">
        <v>377</v>
      </c>
      <c r="D8" s="151" t="s">
        <v>376</v>
      </c>
      <c r="E8" s="150" t="s">
        <v>521</v>
      </c>
      <c r="H8" s="25"/>
      <c r="J8" s="24"/>
      <c r="K8" s="24"/>
      <c r="L8" s="23"/>
    </row>
    <row r="9" spans="1:12" ht="47.25" customHeight="1">
      <c r="A9" s="374" t="s">
        <v>402</v>
      </c>
      <c r="B9" s="374"/>
      <c r="D9" s="375" t="s">
        <v>484</v>
      </c>
      <c r="E9" s="375"/>
    </row>
  </sheetData>
  <mergeCells count="7">
    <mergeCell ref="A1:E1"/>
    <mergeCell ref="A4:B4"/>
    <mergeCell ref="D4:E4"/>
    <mergeCell ref="A9:B9"/>
    <mergeCell ref="D9:E9"/>
    <mergeCell ref="A3:B3"/>
    <mergeCell ref="D3:E3"/>
  </mergeCells>
  <phoneticPr fontId="17" type="noConversion"/>
  <printOptions horizontalCentered="1"/>
  <pageMargins left="0" right="0" top="0.78740157480314965" bottom="0" header="0.31496062992125984" footer="0.31496062992125984"/>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tabColor theme="3" tint="0.39997558519241921"/>
  </sheetPr>
  <dimension ref="A1:H122"/>
  <sheetViews>
    <sheetView view="pageBreakPreview" topLeftCell="A33" zoomScale="70" zoomScaleNormal="100" zoomScaleSheetLayoutView="70" workbookViewId="0">
      <selection activeCell="P44" sqref="P44"/>
    </sheetView>
  </sheetViews>
  <sheetFormatPr defaultColWidth="9" defaultRowHeight="23.25"/>
  <cols>
    <col min="1" max="1" width="5.75" style="17" customWidth="1"/>
    <col min="2" max="2" width="55.75" style="17" customWidth="1"/>
    <col min="3" max="3" width="4.125" style="16" customWidth="1"/>
    <col min="4" max="4" width="55.75" style="16" customWidth="1"/>
    <col min="5" max="5" width="5.75" style="16" customWidth="1"/>
    <col min="6" max="7" width="9" style="16"/>
    <col min="8" max="8" width="54.625" style="16" customWidth="1"/>
    <col min="9" max="16384" width="9" style="16"/>
  </cols>
  <sheetData>
    <row r="1" spans="1:8" s="21" customFormat="1" ht="69.75" customHeight="1">
      <c r="A1" s="343"/>
      <c r="B1" s="343"/>
      <c r="C1" s="343"/>
      <c r="D1" s="343"/>
      <c r="E1" s="343"/>
      <c r="F1" s="22"/>
      <c r="G1" s="22"/>
      <c r="H1" s="22"/>
    </row>
    <row r="2" spans="1:8" ht="23.25" customHeight="1">
      <c r="A2" s="378" t="s">
        <v>300</v>
      </c>
      <c r="B2" s="378"/>
      <c r="D2" s="379" t="s">
        <v>264</v>
      </c>
      <c r="E2" s="379"/>
    </row>
    <row r="3" spans="1:8" ht="20.25" customHeight="1">
      <c r="A3" s="380" t="s">
        <v>301</v>
      </c>
      <c r="B3" s="380"/>
      <c r="D3" s="363" t="s">
        <v>263</v>
      </c>
      <c r="E3" s="363"/>
    </row>
    <row r="4" spans="1:8" ht="46.15" customHeight="1">
      <c r="A4" s="385" t="s">
        <v>262</v>
      </c>
      <c r="B4" s="385"/>
      <c r="D4" s="368" t="s">
        <v>261</v>
      </c>
      <c r="E4" s="368"/>
    </row>
    <row r="5" spans="1:8" ht="23.25" customHeight="1">
      <c r="A5" s="380" t="s">
        <v>302</v>
      </c>
      <c r="B5" s="380"/>
      <c r="D5" s="363" t="s">
        <v>260</v>
      </c>
      <c r="E5" s="363"/>
    </row>
    <row r="6" spans="1:8" ht="67.900000000000006" customHeight="1">
      <c r="A6" s="385" t="s">
        <v>485</v>
      </c>
      <c r="B6" s="385"/>
      <c r="D6" s="368" t="s">
        <v>259</v>
      </c>
      <c r="E6" s="368"/>
    </row>
    <row r="7" spans="1:8" ht="18" customHeight="1">
      <c r="A7" s="382" t="s">
        <v>442</v>
      </c>
      <c r="B7" s="382"/>
      <c r="C7" s="19"/>
      <c r="D7" s="381" t="s">
        <v>443</v>
      </c>
      <c r="E7" s="381"/>
    </row>
    <row r="8" spans="1:8" ht="30.6" customHeight="1">
      <c r="A8" s="383" t="s">
        <v>258</v>
      </c>
      <c r="B8" s="383"/>
      <c r="C8" s="19"/>
      <c r="D8" s="384" t="s">
        <v>257</v>
      </c>
      <c r="E8" s="384"/>
    </row>
    <row r="9" spans="1:8" ht="15.6" customHeight="1">
      <c r="A9" s="382" t="s">
        <v>303</v>
      </c>
      <c r="B9" s="382"/>
      <c r="D9" s="381" t="s">
        <v>256</v>
      </c>
      <c r="E9" s="381"/>
    </row>
    <row r="10" spans="1:8" ht="72.599999999999994" customHeight="1">
      <c r="A10" s="383" t="s">
        <v>486</v>
      </c>
      <c r="B10" s="383"/>
      <c r="D10" s="147" t="s">
        <v>255</v>
      </c>
      <c r="E10" s="147"/>
    </row>
    <row r="11" spans="1:8" ht="15.6" customHeight="1">
      <c r="A11" s="382" t="s">
        <v>304</v>
      </c>
      <c r="B11" s="382"/>
      <c r="D11" s="381" t="s">
        <v>254</v>
      </c>
      <c r="E11" s="381"/>
    </row>
    <row r="12" spans="1:8" ht="100.15" customHeight="1">
      <c r="A12" s="383" t="s">
        <v>253</v>
      </c>
      <c r="B12" s="383"/>
      <c r="D12" s="147" t="s">
        <v>252</v>
      </c>
      <c r="E12" s="147"/>
    </row>
    <row r="13" spans="1:8" ht="15.6" customHeight="1">
      <c r="A13" s="382" t="s">
        <v>251</v>
      </c>
      <c r="B13" s="382"/>
      <c r="D13" s="381" t="s">
        <v>250</v>
      </c>
      <c r="E13" s="381"/>
    </row>
    <row r="14" spans="1:8" ht="78" customHeight="1">
      <c r="A14" s="383" t="s">
        <v>249</v>
      </c>
      <c r="B14" s="383"/>
      <c r="D14" s="147" t="s">
        <v>248</v>
      </c>
      <c r="E14" s="147"/>
    </row>
    <row r="15" spans="1:8" ht="15.6" customHeight="1">
      <c r="A15" s="382" t="s">
        <v>305</v>
      </c>
      <c r="B15" s="382"/>
      <c r="D15" s="381" t="s">
        <v>247</v>
      </c>
      <c r="E15" s="381"/>
    </row>
    <row r="16" spans="1:8" ht="15" customHeight="1">
      <c r="A16" s="383" t="s">
        <v>246</v>
      </c>
      <c r="B16" s="383"/>
      <c r="D16" s="147" t="s">
        <v>245</v>
      </c>
      <c r="E16" s="147"/>
    </row>
    <row r="17" spans="1:5" ht="38.25">
      <c r="A17" s="156" t="s">
        <v>404</v>
      </c>
      <c r="B17" s="155" t="s">
        <v>411</v>
      </c>
      <c r="D17" s="148" t="s">
        <v>405</v>
      </c>
      <c r="E17" s="154" t="s">
        <v>404</v>
      </c>
    </row>
    <row r="18" spans="1:5" ht="25.5">
      <c r="A18" s="156" t="s">
        <v>404</v>
      </c>
      <c r="B18" s="155" t="s">
        <v>412</v>
      </c>
      <c r="D18" s="148" t="s">
        <v>406</v>
      </c>
      <c r="E18" s="154" t="s">
        <v>404</v>
      </c>
    </row>
    <row r="19" spans="1:5" ht="30">
      <c r="A19" s="156" t="s">
        <v>404</v>
      </c>
      <c r="B19" s="155" t="s">
        <v>413</v>
      </c>
      <c r="D19" s="148" t="s">
        <v>407</v>
      </c>
      <c r="E19" s="154" t="s">
        <v>404</v>
      </c>
    </row>
    <row r="20" spans="1:5" ht="38.25">
      <c r="A20" s="156" t="s">
        <v>404</v>
      </c>
      <c r="B20" s="145" t="s">
        <v>414</v>
      </c>
      <c r="D20" s="148" t="s">
        <v>408</v>
      </c>
      <c r="E20" s="154" t="s">
        <v>404</v>
      </c>
    </row>
    <row r="21" spans="1:5" ht="25.5">
      <c r="A21" s="156" t="s">
        <v>404</v>
      </c>
      <c r="B21" s="145" t="s">
        <v>415</v>
      </c>
      <c r="D21" s="148" t="s">
        <v>409</v>
      </c>
      <c r="E21" s="154" t="s">
        <v>404</v>
      </c>
    </row>
    <row r="22" spans="1:5" ht="38.25">
      <c r="A22" s="156" t="s">
        <v>404</v>
      </c>
      <c r="B22" s="145" t="s">
        <v>416</v>
      </c>
      <c r="D22" s="148" t="s">
        <v>410</v>
      </c>
      <c r="E22" s="154" t="s">
        <v>404</v>
      </c>
    </row>
    <row r="23" spans="1:5" ht="15.6" customHeight="1">
      <c r="A23" s="382" t="s">
        <v>244</v>
      </c>
      <c r="B23" s="382"/>
      <c r="D23" s="381" t="s">
        <v>243</v>
      </c>
      <c r="E23" s="381"/>
    </row>
    <row r="24" spans="1:5" ht="98.45" customHeight="1">
      <c r="A24" s="383" t="s">
        <v>417</v>
      </c>
      <c r="B24" s="383"/>
      <c r="D24" s="147" t="s">
        <v>242</v>
      </c>
      <c r="E24" s="147"/>
    </row>
    <row r="25" spans="1:5" ht="15.6" customHeight="1">
      <c r="A25" s="382" t="s">
        <v>306</v>
      </c>
      <c r="B25" s="382"/>
      <c r="D25" s="381" t="s">
        <v>241</v>
      </c>
      <c r="E25" s="381"/>
    </row>
    <row r="26" spans="1:5" ht="60" customHeight="1">
      <c r="A26" s="383" t="s">
        <v>419</v>
      </c>
      <c r="B26" s="383"/>
      <c r="D26" s="147" t="s">
        <v>418</v>
      </c>
      <c r="E26" s="147"/>
    </row>
    <row r="27" spans="1:5" ht="15.75">
      <c r="A27" s="382" t="s">
        <v>307</v>
      </c>
      <c r="B27" s="382"/>
      <c r="D27" s="381" t="s">
        <v>240</v>
      </c>
      <c r="E27" s="381"/>
    </row>
    <row r="28" spans="1:5" ht="67.900000000000006" customHeight="1">
      <c r="A28" s="383" t="s">
        <v>420</v>
      </c>
      <c r="B28" s="383"/>
      <c r="D28" s="147" t="s">
        <v>239</v>
      </c>
      <c r="E28" s="147"/>
    </row>
    <row r="29" spans="1:5" ht="15.75">
      <c r="A29" s="382" t="s">
        <v>238</v>
      </c>
      <c r="B29" s="382"/>
      <c r="D29" s="381" t="s">
        <v>237</v>
      </c>
      <c r="E29" s="381"/>
    </row>
    <row r="30" spans="1:5" ht="42" customHeight="1">
      <c r="A30" s="383" t="s">
        <v>236</v>
      </c>
      <c r="B30" s="383"/>
      <c r="D30" s="147" t="s">
        <v>235</v>
      </c>
      <c r="E30" s="147"/>
    </row>
    <row r="31" spans="1:5" ht="23.25" customHeight="1">
      <c r="A31" s="380" t="s">
        <v>308</v>
      </c>
      <c r="B31" s="380"/>
      <c r="D31" s="363" t="s">
        <v>234</v>
      </c>
      <c r="E31" s="363"/>
    </row>
    <row r="32" spans="1:5" ht="15">
      <c r="A32" s="385" t="s">
        <v>487</v>
      </c>
      <c r="B32" s="385"/>
      <c r="D32" s="368" t="s">
        <v>233</v>
      </c>
      <c r="E32" s="368"/>
    </row>
    <row r="33" spans="1:5" ht="23.25" customHeight="1">
      <c r="A33" s="382" t="s">
        <v>309</v>
      </c>
      <c r="B33" s="382"/>
      <c r="D33" s="381" t="s">
        <v>232</v>
      </c>
      <c r="E33" s="381"/>
    </row>
    <row r="34" spans="1:5" ht="80.45" customHeight="1">
      <c r="A34" s="383" t="s">
        <v>488</v>
      </c>
      <c r="B34" s="383"/>
      <c r="D34" s="147" t="s">
        <v>231</v>
      </c>
      <c r="E34" s="147"/>
    </row>
    <row r="35" spans="1:5" ht="15.75">
      <c r="A35" s="382" t="s">
        <v>310</v>
      </c>
      <c r="B35" s="382"/>
      <c r="D35" s="381" t="s">
        <v>230</v>
      </c>
      <c r="E35" s="381"/>
    </row>
    <row r="36" spans="1:5" ht="96.6" customHeight="1">
      <c r="A36" s="383" t="s">
        <v>489</v>
      </c>
      <c r="B36" s="383"/>
      <c r="D36" s="147" t="s">
        <v>229</v>
      </c>
      <c r="E36" s="147"/>
    </row>
    <row r="37" spans="1:5" ht="15.75">
      <c r="A37" s="382" t="s">
        <v>311</v>
      </c>
      <c r="B37" s="382"/>
      <c r="D37" s="381" t="s">
        <v>228</v>
      </c>
      <c r="E37" s="381"/>
    </row>
    <row r="38" spans="1:5" ht="31.15" customHeight="1">
      <c r="A38" s="383" t="s">
        <v>421</v>
      </c>
      <c r="B38" s="383"/>
      <c r="D38" s="147" t="s">
        <v>227</v>
      </c>
      <c r="E38" s="147"/>
    </row>
    <row r="39" spans="1:5" ht="15.75">
      <c r="A39" s="382" t="s">
        <v>312</v>
      </c>
      <c r="B39" s="382"/>
      <c r="D39" s="381" t="s">
        <v>226</v>
      </c>
      <c r="E39" s="381"/>
    </row>
    <row r="40" spans="1:5" ht="84" customHeight="1">
      <c r="A40" s="383" t="s">
        <v>225</v>
      </c>
      <c r="B40" s="383"/>
      <c r="D40" s="147" t="s">
        <v>224</v>
      </c>
      <c r="E40" s="147"/>
    </row>
    <row r="41" spans="1:5" ht="18">
      <c r="A41" s="380" t="s">
        <v>313</v>
      </c>
      <c r="B41" s="380"/>
      <c r="D41" s="386" t="s">
        <v>223</v>
      </c>
      <c r="E41" s="386"/>
    </row>
    <row r="42" spans="1:5" ht="42.6" customHeight="1">
      <c r="A42" s="385" t="s">
        <v>222</v>
      </c>
      <c r="B42" s="385"/>
      <c r="D42" s="387" t="s">
        <v>221</v>
      </c>
      <c r="E42" s="387"/>
    </row>
    <row r="43" spans="1:5" ht="18">
      <c r="A43" s="380" t="s">
        <v>314</v>
      </c>
      <c r="B43" s="380"/>
      <c r="D43" s="386" t="s">
        <v>220</v>
      </c>
      <c r="E43" s="386"/>
    </row>
    <row r="44" spans="1:5" ht="83.45" customHeight="1">
      <c r="A44" s="385" t="s">
        <v>490</v>
      </c>
      <c r="B44" s="385"/>
      <c r="D44" s="368" t="s">
        <v>219</v>
      </c>
      <c r="E44" s="368"/>
    </row>
    <row r="45" spans="1:5" ht="15.75">
      <c r="A45" s="382" t="s">
        <v>315</v>
      </c>
      <c r="B45" s="382"/>
      <c r="D45" s="381" t="s">
        <v>218</v>
      </c>
      <c r="E45" s="381"/>
    </row>
    <row r="46" spans="1:5" ht="15">
      <c r="A46" s="383" t="s">
        <v>217</v>
      </c>
      <c r="B46" s="383"/>
      <c r="D46" s="147" t="s">
        <v>216</v>
      </c>
      <c r="E46" s="147"/>
    </row>
    <row r="47" spans="1:5" ht="15.75">
      <c r="A47" s="382" t="s">
        <v>316</v>
      </c>
      <c r="B47" s="382"/>
      <c r="D47" s="381" t="s">
        <v>215</v>
      </c>
      <c r="E47" s="381"/>
    </row>
    <row r="48" spans="1:5" ht="69.599999999999994" customHeight="1">
      <c r="A48" s="383" t="s">
        <v>214</v>
      </c>
      <c r="B48" s="383"/>
      <c r="D48" s="147" t="s">
        <v>213</v>
      </c>
      <c r="E48" s="147"/>
    </row>
    <row r="49" spans="1:5" ht="15.75">
      <c r="A49" s="382" t="s">
        <v>317</v>
      </c>
      <c r="B49" s="382"/>
      <c r="D49" s="381" t="s">
        <v>212</v>
      </c>
      <c r="E49" s="381"/>
    </row>
    <row r="50" spans="1:5" ht="56.45" customHeight="1">
      <c r="A50" s="383" t="s">
        <v>211</v>
      </c>
      <c r="B50" s="383"/>
      <c r="D50" s="147" t="s">
        <v>422</v>
      </c>
      <c r="E50" s="147"/>
    </row>
    <row r="51" spans="1:5" ht="15.75">
      <c r="A51" s="382" t="s">
        <v>210</v>
      </c>
      <c r="B51" s="382"/>
      <c r="D51" s="381" t="s">
        <v>209</v>
      </c>
      <c r="E51" s="381"/>
    </row>
    <row r="52" spans="1:5" ht="29.45" customHeight="1">
      <c r="A52" s="383" t="s">
        <v>491</v>
      </c>
      <c r="B52" s="383"/>
      <c r="D52" s="147" t="s">
        <v>208</v>
      </c>
      <c r="E52" s="147"/>
    </row>
    <row r="53" spans="1:5" ht="15.75">
      <c r="A53" s="382" t="s">
        <v>207</v>
      </c>
      <c r="B53" s="382"/>
      <c r="D53" s="381" t="s">
        <v>206</v>
      </c>
      <c r="E53" s="381"/>
    </row>
    <row r="54" spans="1:5" ht="92.25" customHeight="1">
      <c r="A54" s="383" t="s">
        <v>492</v>
      </c>
      <c r="B54" s="383"/>
      <c r="D54" s="147" t="s">
        <v>205</v>
      </c>
      <c r="E54" s="147"/>
    </row>
    <row r="55" spans="1:5" ht="23.25" customHeight="1">
      <c r="A55" s="380" t="s">
        <v>319</v>
      </c>
      <c r="B55" s="380"/>
      <c r="D55" s="386" t="s">
        <v>204</v>
      </c>
      <c r="E55" s="386"/>
    </row>
    <row r="56" spans="1:5" ht="23.25" customHeight="1">
      <c r="A56" s="382" t="s">
        <v>318</v>
      </c>
      <c r="B56" s="382"/>
      <c r="D56" s="381" t="s">
        <v>203</v>
      </c>
      <c r="E56" s="381"/>
    </row>
    <row r="57" spans="1:5" ht="150.6" customHeight="1">
      <c r="A57" s="383" t="s">
        <v>516</v>
      </c>
      <c r="B57" s="383"/>
      <c r="D57" s="147" t="s">
        <v>202</v>
      </c>
      <c r="E57" s="147"/>
    </row>
    <row r="58" spans="1:5" ht="15.75">
      <c r="A58" s="382" t="s">
        <v>320</v>
      </c>
      <c r="B58" s="382"/>
      <c r="D58" s="381" t="s">
        <v>201</v>
      </c>
      <c r="E58" s="381"/>
    </row>
    <row r="59" spans="1:5" ht="149.44999999999999" customHeight="1">
      <c r="A59" s="383" t="s">
        <v>493</v>
      </c>
      <c r="B59" s="383"/>
      <c r="D59" s="147" t="s">
        <v>200</v>
      </c>
      <c r="E59" s="147"/>
    </row>
    <row r="60" spans="1:5" ht="21" customHeight="1">
      <c r="A60" s="380" t="s">
        <v>321</v>
      </c>
      <c r="B60" s="380"/>
      <c r="D60" s="389" t="s">
        <v>199</v>
      </c>
      <c r="E60" s="389"/>
    </row>
    <row r="61" spans="1:5" ht="58.5" customHeight="1">
      <c r="A61" s="385" t="s">
        <v>198</v>
      </c>
      <c r="B61" s="385"/>
      <c r="D61" s="368" t="s">
        <v>197</v>
      </c>
      <c r="E61" s="368"/>
    </row>
    <row r="62" spans="1:5" ht="23.25" customHeight="1">
      <c r="A62" s="380" t="s">
        <v>322</v>
      </c>
      <c r="B62" s="380"/>
      <c r="D62" s="389" t="s">
        <v>196</v>
      </c>
      <c r="E62" s="389"/>
    </row>
    <row r="63" spans="1:5" ht="58.9" customHeight="1">
      <c r="A63" s="390" t="s">
        <v>494</v>
      </c>
      <c r="B63" s="390"/>
      <c r="D63" s="368" t="s">
        <v>195</v>
      </c>
      <c r="E63" s="368"/>
    </row>
    <row r="64" spans="1:5" ht="23.25" customHeight="1">
      <c r="A64" s="380" t="s">
        <v>323</v>
      </c>
      <c r="B64" s="380"/>
      <c r="D64" s="389" t="s">
        <v>194</v>
      </c>
      <c r="E64" s="389"/>
    </row>
    <row r="65" spans="1:5" ht="59.25" customHeight="1">
      <c r="A65" s="390" t="s">
        <v>193</v>
      </c>
      <c r="B65" s="390"/>
      <c r="D65" s="368" t="s">
        <v>192</v>
      </c>
      <c r="E65" s="368"/>
    </row>
    <row r="66" spans="1:5" ht="23.25" customHeight="1">
      <c r="A66" s="380" t="s">
        <v>324</v>
      </c>
      <c r="B66" s="380"/>
      <c r="D66" s="386" t="s">
        <v>191</v>
      </c>
      <c r="E66" s="386"/>
    </row>
    <row r="67" spans="1:5" ht="33" customHeight="1">
      <c r="A67" s="388" t="s">
        <v>190</v>
      </c>
      <c r="B67" s="388"/>
      <c r="D67" s="368" t="s">
        <v>189</v>
      </c>
      <c r="E67" s="368"/>
    </row>
    <row r="68" spans="1:5" ht="18">
      <c r="A68" s="380" t="s">
        <v>188</v>
      </c>
      <c r="B68" s="380"/>
      <c r="D68" s="386" t="s">
        <v>187</v>
      </c>
      <c r="E68" s="386"/>
    </row>
    <row r="69" spans="1:5" ht="40.15" customHeight="1">
      <c r="A69" s="388" t="s">
        <v>186</v>
      </c>
      <c r="B69" s="388"/>
      <c r="D69" s="368" t="s">
        <v>185</v>
      </c>
      <c r="E69" s="368"/>
    </row>
    <row r="70" spans="1:5" ht="23.25" customHeight="1">
      <c r="A70" s="380" t="s">
        <v>325</v>
      </c>
      <c r="B70" s="380"/>
      <c r="D70" s="386" t="s">
        <v>184</v>
      </c>
      <c r="E70" s="386"/>
    </row>
    <row r="71" spans="1:5" ht="60.6" customHeight="1">
      <c r="A71" s="388" t="s">
        <v>495</v>
      </c>
      <c r="B71" s="388"/>
      <c r="D71" s="368" t="s">
        <v>183</v>
      </c>
      <c r="E71" s="368"/>
    </row>
    <row r="72" spans="1:5" ht="18">
      <c r="A72" s="380" t="s">
        <v>182</v>
      </c>
      <c r="B72" s="380"/>
      <c r="D72" s="386" t="s">
        <v>181</v>
      </c>
      <c r="E72" s="386"/>
    </row>
    <row r="73" spans="1:5" ht="93.6" customHeight="1">
      <c r="A73" s="388" t="s">
        <v>496</v>
      </c>
      <c r="B73" s="388"/>
      <c r="D73" s="368" t="s">
        <v>180</v>
      </c>
      <c r="E73" s="368"/>
    </row>
    <row r="74" spans="1:5" ht="23.25" customHeight="1">
      <c r="A74" s="380" t="s">
        <v>326</v>
      </c>
      <c r="B74" s="380"/>
      <c r="D74" s="386" t="s">
        <v>179</v>
      </c>
      <c r="E74" s="386"/>
    </row>
    <row r="75" spans="1:5" ht="63.6" customHeight="1">
      <c r="A75" s="388" t="s">
        <v>426</v>
      </c>
      <c r="B75" s="388"/>
      <c r="D75" s="368" t="s">
        <v>178</v>
      </c>
      <c r="E75" s="368"/>
    </row>
    <row r="76" spans="1:5" ht="18">
      <c r="A76" s="380" t="s">
        <v>327</v>
      </c>
      <c r="B76" s="380"/>
      <c r="D76" s="386" t="s">
        <v>177</v>
      </c>
      <c r="E76" s="386"/>
    </row>
    <row r="77" spans="1:5" ht="110.45" customHeight="1">
      <c r="A77" s="388" t="s">
        <v>425</v>
      </c>
      <c r="B77" s="388"/>
      <c r="D77" s="368" t="s">
        <v>176</v>
      </c>
      <c r="E77" s="368"/>
    </row>
    <row r="78" spans="1:5" ht="23.25" customHeight="1">
      <c r="A78" s="380" t="s">
        <v>175</v>
      </c>
      <c r="B78" s="380"/>
      <c r="D78" s="389" t="s">
        <v>174</v>
      </c>
      <c r="E78" s="389"/>
    </row>
    <row r="79" spans="1:5" ht="42" customHeight="1">
      <c r="A79" s="385" t="s">
        <v>424</v>
      </c>
      <c r="B79" s="385"/>
      <c r="D79" s="368" t="s">
        <v>173</v>
      </c>
      <c r="E79" s="368"/>
    </row>
    <row r="80" spans="1:5" ht="17.45" customHeight="1">
      <c r="A80" s="380" t="s">
        <v>172</v>
      </c>
      <c r="B80" s="380"/>
      <c r="D80" s="386" t="s">
        <v>171</v>
      </c>
      <c r="E80" s="386"/>
    </row>
    <row r="81" spans="1:5" ht="81" customHeight="1">
      <c r="A81" s="385" t="s">
        <v>423</v>
      </c>
      <c r="B81" s="385"/>
      <c r="D81" s="368" t="s">
        <v>170</v>
      </c>
      <c r="E81" s="368"/>
    </row>
    <row r="82" spans="1:5" ht="30" customHeight="1">
      <c r="A82" s="380" t="s">
        <v>328</v>
      </c>
      <c r="B82" s="380"/>
      <c r="D82" s="386" t="s">
        <v>169</v>
      </c>
      <c r="E82" s="386"/>
    </row>
    <row r="83" spans="1:5" ht="68.25" customHeight="1">
      <c r="A83" s="385" t="s">
        <v>497</v>
      </c>
      <c r="B83" s="385"/>
      <c r="D83" s="368" t="s">
        <v>168</v>
      </c>
      <c r="E83" s="368"/>
    </row>
    <row r="84" spans="1:5" ht="27.75" customHeight="1">
      <c r="D84" s="18"/>
      <c r="E84" s="18"/>
    </row>
    <row r="85" spans="1:5">
      <c r="C85" s="17"/>
      <c r="D85" s="18"/>
      <c r="E85" s="18"/>
    </row>
    <row r="86" spans="1:5">
      <c r="D86" s="18"/>
      <c r="E86" s="18"/>
    </row>
    <row r="87" spans="1:5">
      <c r="D87" s="18"/>
      <c r="E87" s="18"/>
    </row>
    <row r="88" spans="1:5">
      <c r="D88" s="18"/>
      <c r="E88" s="18"/>
    </row>
    <row r="89" spans="1:5">
      <c r="D89" s="18"/>
      <c r="E89" s="18"/>
    </row>
    <row r="90" spans="1:5">
      <c r="D90" s="18"/>
      <c r="E90" s="18"/>
    </row>
    <row r="91" spans="1:5">
      <c r="D91" s="18"/>
      <c r="E91" s="18"/>
    </row>
    <row r="92" spans="1:5">
      <c r="D92" s="18"/>
      <c r="E92" s="18"/>
    </row>
    <row r="93" spans="1:5">
      <c r="D93" s="18"/>
      <c r="E93" s="18"/>
    </row>
    <row r="94" spans="1:5">
      <c r="D94" s="18"/>
      <c r="E94" s="18"/>
    </row>
    <row r="95" spans="1:5" ht="14.25">
      <c r="A95" s="16"/>
      <c r="B95" s="16"/>
      <c r="D95" s="18"/>
      <c r="E95" s="18"/>
    </row>
    <row r="96" spans="1:5" ht="14.25">
      <c r="A96" s="16"/>
      <c r="B96" s="16"/>
      <c r="D96" s="18"/>
      <c r="E96" s="18"/>
    </row>
    <row r="97" spans="1:5" ht="14.25">
      <c r="A97" s="16"/>
      <c r="B97" s="16"/>
      <c r="D97" s="18"/>
      <c r="E97" s="18"/>
    </row>
    <row r="98" spans="1:5" ht="14.25">
      <c r="A98" s="16"/>
      <c r="B98" s="16"/>
      <c r="D98" s="18"/>
      <c r="E98" s="18"/>
    </row>
    <row r="99" spans="1:5" ht="14.25">
      <c r="A99" s="16"/>
      <c r="B99" s="16"/>
      <c r="D99" s="18"/>
      <c r="E99" s="18"/>
    </row>
    <row r="100" spans="1:5" ht="14.25">
      <c r="A100" s="16"/>
      <c r="B100" s="16"/>
      <c r="D100" s="18"/>
      <c r="E100" s="18"/>
    </row>
    <row r="101" spans="1:5" ht="14.25">
      <c r="A101" s="16"/>
      <c r="B101" s="16"/>
      <c r="D101" s="18"/>
      <c r="E101" s="18"/>
    </row>
    <row r="102" spans="1:5" ht="14.25">
      <c r="A102" s="16"/>
      <c r="B102" s="16"/>
      <c r="D102" s="18"/>
      <c r="E102" s="18"/>
    </row>
    <row r="103" spans="1:5" ht="14.25">
      <c r="A103" s="16"/>
      <c r="B103" s="16"/>
      <c r="D103" s="18"/>
      <c r="E103" s="18"/>
    </row>
    <row r="104" spans="1:5" ht="14.25">
      <c r="A104" s="16"/>
      <c r="B104" s="16"/>
      <c r="D104" s="18"/>
      <c r="E104" s="18"/>
    </row>
    <row r="105" spans="1:5" ht="14.25">
      <c r="A105" s="16"/>
      <c r="B105" s="16"/>
      <c r="D105" s="18"/>
      <c r="E105" s="18"/>
    </row>
    <row r="106" spans="1:5" ht="14.25">
      <c r="A106" s="16"/>
      <c r="B106" s="16"/>
      <c r="D106" s="18"/>
      <c r="E106" s="18"/>
    </row>
    <row r="107" spans="1:5" ht="14.25">
      <c r="A107" s="16"/>
      <c r="B107" s="16"/>
      <c r="D107" s="18"/>
      <c r="E107" s="18"/>
    </row>
    <row r="108" spans="1:5" ht="14.25">
      <c r="A108" s="16"/>
      <c r="B108" s="16"/>
      <c r="D108" s="18"/>
      <c r="E108" s="18"/>
    </row>
    <row r="109" spans="1:5" ht="14.25">
      <c r="A109" s="16"/>
      <c r="B109" s="16"/>
      <c r="D109" s="18"/>
      <c r="E109" s="18"/>
    </row>
    <row r="110" spans="1:5" ht="14.25">
      <c r="A110" s="16"/>
      <c r="B110" s="16"/>
      <c r="D110" s="18"/>
      <c r="E110" s="18"/>
    </row>
    <row r="111" spans="1:5" ht="14.25">
      <c r="A111" s="16"/>
      <c r="B111" s="16"/>
      <c r="D111" s="18"/>
      <c r="E111" s="18"/>
    </row>
    <row r="112" spans="1:5" ht="14.25">
      <c r="A112" s="16"/>
      <c r="B112" s="16"/>
      <c r="D112" s="18"/>
      <c r="E112" s="18"/>
    </row>
    <row r="113" spans="1:5" ht="14.25">
      <c r="A113" s="16"/>
      <c r="B113" s="16"/>
      <c r="D113" s="18"/>
      <c r="E113" s="18"/>
    </row>
    <row r="114" spans="1:5" ht="14.25">
      <c r="A114" s="16"/>
      <c r="B114" s="16"/>
      <c r="D114" s="18"/>
      <c r="E114" s="18"/>
    </row>
    <row r="115" spans="1:5" ht="14.25">
      <c r="A115" s="16"/>
      <c r="B115" s="16"/>
      <c r="D115" s="18"/>
      <c r="E115" s="18"/>
    </row>
    <row r="116" spans="1:5" ht="14.25">
      <c r="A116" s="16"/>
      <c r="B116" s="16"/>
      <c r="D116" s="18"/>
      <c r="E116" s="18"/>
    </row>
    <row r="117" spans="1:5" ht="14.25">
      <c r="A117" s="16"/>
      <c r="B117" s="16"/>
      <c r="D117" s="18"/>
      <c r="E117" s="18"/>
    </row>
    <row r="118" spans="1:5" ht="14.25">
      <c r="A118" s="16"/>
      <c r="B118" s="16"/>
      <c r="D118" s="18"/>
      <c r="E118" s="18"/>
    </row>
    <row r="119" spans="1:5" ht="14.25">
      <c r="A119" s="16"/>
      <c r="B119" s="16"/>
      <c r="D119" s="18"/>
      <c r="E119" s="18"/>
    </row>
    <row r="120" spans="1:5" ht="14.25">
      <c r="A120" s="16"/>
      <c r="B120" s="16"/>
      <c r="D120" s="18"/>
      <c r="E120" s="18"/>
    </row>
    <row r="121" spans="1:5" ht="14.25">
      <c r="A121" s="16"/>
      <c r="B121" s="16"/>
      <c r="D121" s="18"/>
      <c r="E121" s="18"/>
    </row>
    <row r="122" spans="1:5" ht="14.25">
      <c r="A122" s="16"/>
      <c r="B122" s="16"/>
      <c r="D122" s="18"/>
      <c r="E122" s="18"/>
    </row>
  </sheetData>
  <mergeCells count="134">
    <mergeCell ref="A83:B83"/>
    <mergeCell ref="D83:E83"/>
    <mergeCell ref="A80:B80"/>
    <mergeCell ref="D80:E80"/>
    <mergeCell ref="A81:B81"/>
    <mergeCell ref="D81:E81"/>
    <mergeCell ref="A82:B82"/>
    <mergeCell ref="D82:E82"/>
    <mergeCell ref="A73:B73"/>
    <mergeCell ref="D73:E73"/>
    <mergeCell ref="A79:B79"/>
    <mergeCell ref="D79:E79"/>
    <mergeCell ref="A74:B74"/>
    <mergeCell ref="D74:E74"/>
    <mergeCell ref="A75:B75"/>
    <mergeCell ref="D75:E75"/>
    <mergeCell ref="A76:B76"/>
    <mergeCell ref="D76:E76"/>
    <mergeCell ref="A78:B78"/>
    <mergeCell ref="D78:E78"/>
    <mergeCell ref="A56:B56"/>
    <mergeCell ref="D56:E56"/>
    <mergeCell ref="A57:B57"/>
    <mergeCell ref="A58:B58"/>
    <mergeCell ref="D58:E58"/>
    <mergeCell ref="A65:B65"/>
    <mergeCell ref="D65:E65"/>
    <mergeCell ref="D67:E67"/>
    <mergeCell ref="A66:B66"/>
    <mergeCell ref="D66:E66"/>
    <mergeCell ref="A70:B70"/>
    <mergeCell ref="A77:B77"/>
    <mergeCell ref="D77:E77"/>
    <mergeCell ref="A72:B72"/>
    <mergeCell ref="D72:E72"/>
    <mergeCell ref="A71:B71"/>
    <mergeCell ref="D71:E71"/>
    <mergeCell ref="A59:B59"/>
    <mergeCell ref="A60:B60"/>
    <mergeCell ref="D60:E60"/>
    <mergeCell ref="A62:B62"/>
    <mergeCell ref="D62:E62"/>
    <mergeCell ref="A63:B63"/>
    <mergeCell ref="D63:E63"/>
    <mergeCell ref="A64:B64"/>
    <mergeCell ref="D64:E64"/>
    <mergeCell ref="A61:B61"/>
    <mergeCell ref="D61:E61"/>
    <mergeCell ref="A67:B67"/>
    <mergeCell ref="D70:E70"/>
    <mergeCell ref="A68:B68"/>
    <mergeCell ref="D68:E68"/>
    <mergeCell ref="A69:B69"/>
    <mergeCell ref="D69:E69"/>
    <mergeCell ref="A49:B49"/>
    <mergeCell ref="D49:E49"/>
    <mergeCell ref="A47:B47"/>
    <mergeCell ref="D47:E47"/>
    <mergeCell ref="A48:B48"/>
    <mergeCell ref="A55:B55"/>
    <mergeCell ref="D55:E55"/>
    <mergeCell ref="A50:B50"/>
    <mergeCell ref="A51:B51"/>
    <mergeCell ref="D51:E51"/>
    <mergeCell ref="A53:B53"/>
    <mergeCell ref="D53:E53"/>
    <mergeCell ref="A52:B52"/>
    <mergeCell ref="A54:B54"/>
    <mergeCell ref="A40:B40"/>
    <mergeCell ref="A45:B45"/>
    <mergeCell ref="D45:E45"/>
    <mergeCell ref="A46:B46"/>
    <mergeCell ref="A43:B43"/>
    <mergeCell ref="D43:E43"/>
    <mergeCell ref="A41:B41"/>
    <mergeCell ref="D41:E41"/>
    <mergeCell ref="A42:B42"/>
    <mergeCell ref="D42:E42"/>
    <mergeCell ref="A44:B44"/>
    <mergeCell ref="D44:E44"/>
    <mergeCell ref="A38:B38"/>
    <mergeCell ref="A39:B39"/>
    <mergeCell ref="D39:E39"/>
    <mergeCell ref="A28:B28"/>
    <mergeCell ref="A29:B29"/>
    <mergeCell ref="D29:E29"/>
    <mergeCell ref="A33:B33"/>
    <mergeCell ref="D33:E33"/>
    <mergeCell ref="A34:B34"/>
    <mergeCell ref="A37:B37"/>
    <mergeCell ref="D37:E37"/>
    <mergeCell ref="A32:B32"/>
    <mergeCell ref="D32:E32"/>
    <mergeCell ref="A36:B36"/>
    <mergeCell ref="A35:B35"/>
    <mergeCell ref="D35:E35"/>
    <mergeCell ref="A31:B31"/>
    <mergeCell ref="D31:E31"/>
    <mergeCell ref="A26:B26"/>
    <mergeCell ref="A27:B27"/>
    <mergeCell ref="D27:E27"/>
    <mergeCell ref="A30:B30"/>
    <mergeCell ref="A23:B23"/>
    <mergeCell ref="A25:B25"/>
    <mergeCell ref="D25:E25"/>
    <mergeCell ref="A10:B10"/>
    <mergeCell ref="A7:B7"/>
    <mergeCell ref="D7:E7"/>
    <mergeCell ref="A16:B16"/>
    <mergeCell ref="D23:E23"/>
    <mergeCell ref="A24:B24"/>
    <mergeCell ref="A1:E1"/>
    <mergeCell ref="A2:B2"/>
    <mergeCell ref="D2:E2"/>
    <mergeCell ref="A3:B3"/>
    <mergeCell ref="D3:E3"/>
    <mergeCell ref="D15:E15"/>
    <mergeCell ref="A11:B11"/>
    <mergeCell ref="D11:E11"/>
    <mergeCell ref="A12:B12"/>
    <mergeCell ref="D6:E6"/>
    <mergeCell ref="A13:B13"/>
    <mergeCell ref="D13:E13"/>
    <mergeCell ref="A8:B8"/>
    <mergeCell ref="D8:E8"/>
    <mergeCell ref="A14:B14"/>
    <mergeCell ref="A15:B15"/>
    <mergeCell ref="A4:B4"/>
    <mergeCell ref="D4:E4"/>
    <mergeCell ref="A5:B5"/>
    <mergeCell ref="A9:B9"/>
    <mergeCell ref="D9:E9"/>
    <mergeCell ref="D5:E5"/>
    <mergeCell ref="A6:B6"/>
  </mergeCells>
  <phoneticPr fontId="17" type="noConversion"/>
  <printOptions horizontalCentered="1"/>
  <pageMargins left="0" right="0" top="0.39370078740157483" bottom="0" header="0.31496062992125984" footer="0.31496062992125984"/>
  <pageSetup paperSize="9" scale="95" orientation="landscape" r:id="rId1"/>
  <rowBreaks count="6" manualBreakCount="6">
    <brk id="14" max="4" man="1"/>
    <brk id="28" max="4" man="1"/>
    <brk id="42" max="4" man="1"/>
    <brk id="54" max="4" man="1"/>
    <brk id="63" max="4" man="1"/>
    <brk id="75" max="4"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3" tint="0.39997558519241921"/>
  </sheetPr>
  <dimension ref="A2:D22"/>
  <sheetViews>
    <sheetView view="pageBreakPreview" zoomScaleNormal="100" zoomScaleSheetLayoutView="100" workbookViewId="0">
      <selection activeCell="P44" sqref="P44"/>
    </sheetView>
  </sheetViews>
  <sheetFormatPr defaultRowHeight="14.25"/>
  <cols>
    <col min="1" max="1" width="63.375" customWidth="1"/>
  </cols>
  <sheetData>
    <row r="2" spans="1:4" ht="20.25">
      <c r="A2" s="173"/>
      <c r="D2" s="176"/>
    </row>
    <row r="16" spans="1:4" ht="15.75" customHeight="1"/>
    <row r="17" spans="1:4" ht="137.25" customHeight="1">
      <c r="A17" s="104" t="s">
        <v>329</v>
      </c>
    </row>
    <row r="18" spans="1:4" ht="18.75" customHeight="1"/>
    <row r="22" spans="1:4" ht="20.25">
      <c r="A22" s="173"/>
      <c r="D22" s="176"/>
    </row>
  </sheetData>
  <phoneticPr fontId="17" type="noConversion"/>
  <printOptions horizontalCentered="1" verticalCentered="1"/>
  <pageMargins left="0.7" right="0.7" top="0.75" bottom="0.75" header="0.3" footer="0.3"/>
  <pageSetup paperSize="9" orientation="landscape" r:id="rId1"/>
  <rowBreaks count="2" manualBreakCount="2">
    <brk id="15" man="1"/>
    <brk id="1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3" tint="0.39997558519241921"/>
  </sheetPr>
  <dimension ref="A1:K15"/>
  <sheetViews>
    <sheetView view="pageBreakPreview" zoomScaleNormal="100" zoomScaleSheetLayoutView="100" workbookViewId="0">
      <selection activeCell="P44" sqref="P44"/>
    </sheetView>
  </sheetViews>
  <sheetFormatPr defaultColWidth="9.125" defaultRowHeight="14.25"/>
  <cols>
    <col min="1" max="1" width="9.625" style="3" customWidth="1"/>
    <col min="2" max="2" width="30.625" style="1" customWidth="1"/>
    <col min="3" max="8" width="8.625" style="1" customWidth="1"/>
    <col min="9" max="9" width="19.625" style="1" customWidth="1"/>
    <col min="10" max="10" width="11.625" style="1" customWidth="1"/>
    <col min="11" max="16384" width="9.125" style="1"/>
  </cols>
  <sheetData>
    <row r="1" spans="1:11" s="5" customFormat="1" ht="54" customHeight="1">
      <c r="A1" s="406"/>
      <c r="B1" s="352"/>
      <c r="C1" s="352"/>
      <c r="D1" s="352"/>
      <c r="E1" s="352"/>
      <c r="F1" s="352"/>
      <c r="G1" s="352"/>
      <c r="H1" s="352"/>
      <c r="I1" s="352"/>
      <c r="J1" s="352"/>
      <c r="K1" s="10"/>
    </row>
    <row r="2" spans="1:11" ht="18">
      <c r="A2" s="2"/>
      <c r="B2" s="407" t="s">
        <v>8</v>
      </c>
      <c r="C2" s="407"/>
      <c r="D2" s="407"/>
      <c r="E2" s="407"/>
      <c r="F2" s="407"/>
      <c r="G2" s="407"/>
      <c r="H2" s="407"/>
      <c r="I2" s="407"/>
    </row>
    <row r="3" spans="1:11" ht="18">
      <c r="A3" s="2"/>
      <c r="B3" s="407" t="s">
        <v>0</v>
      </c>
      <c r="C3" s="407"/>
      <c r="D3" s="407"/>
      <c r="E3" s="407"/>
      <c r="F3" s="407"/>
      <c r="G3" s="407"/>
      <c r="H3" s="407"/>
      <c r="I3" s="407"/>
    </row>
    <row r="4" spans="1:11" ht="15.75">
      <c r="A4" s="2"/>
      <c r="B4" s="408" t="s">
        <v>9</v>
      </c>
      <c r="C4" s="408"/>
      <c r="D4" s="408"/>
      <c r="E4" s="408"/>
      <c r="F4" s="408"/>
      <c r="G4" s="408"/>
      <c r="H4" s="408"/>
      <c r="I4" s="408"/>
    </row>
    <row r="5" spans="1:11" ht="15.75">
      <c r="A5" s="2"/>
      <c r="B5" s="415" t="s">
        <v>138</v>
      </c>
      <c r="C5" s="408"/>
      <c r="D5" s="408"/>
      <c r="E5" s="408"/>
      <c r="F5" s="408"/>
      <c r="G5" s="408"/>
      <c r="H5" s="408"/>
      <c r="I5" s="408"/>
    </row>
    <row r="6" spans="1:11" ht="15.75">
      <c r="A6" s="415">
        <v>2022</v>
      </c>
      <c r="B6" s="415"/>
      <c r="C6" s="415"/>
      <c r="D6" s="415"/>
      <c r="E6" s="415"/>
      <c r="F6" s="415"/>
      <c r="G6" s="415"/>
      <c r="H6" s="415"/>
      <c r="I6" s="415"/>
      <c r="J6" s="415"/>
    </row>
    <row r="7" spans="1:11" ht="18">
      <c r="A7" s="178" t="s">
        <v>444</v>
      </c>
      <c r="B7" s="119"/>
      <c r="C7" s="119"/>
      <c r="D7" s="177"/>
      <c r="E7" s="119"/>
      <c r="F7" s="119"/>
      <c r="G7" s="119"/>
      <c r="H7" s="119"/>
      <c r="I7" s="119"/>
      <c r="J7" s="115" t="s">
        <v>23</v>
      </c>
    </row>
    <row r="8" spans="1:11" ht="33.75" customHeight="1" thickBot="1">
      <c r="A8" s="409" t="s">
        <v>270</v>
      </c>
      <c r="B8" s="412" t="s">
        <v>16</v>
      </c>
      <c r="C8" s="402" t="s">
        <v>269</v>
      </c>
      <c r="D8" s="402"/>
      <c r="E8" s="399" t="s">
        <v>11</v>
      </c>
      <c r="F8" s="399"/>
      <c r="G8" s="399" t="s">
        <v>12</v>
      </c>
      <c r="H8" s="399"/>
      <c r="I8" s="395" t="s">
        <v>22</v>
      </c>
      <c r="J8" s="395"/>
    </row>
    <row r="9" spans="1:11" ht="34.5" customHeight="1" thickTop="1" thickBot="1">
      <c r="A9" s="410"/>
      <c r="B9" s="413"/>
      <c r="C9" s="403"/>
      <c r="D9" s="403"/>
      <c r="E9" s="398" t="s">
        <v>14</v>
      </c>
      <c r="F9" s="398"/>
      <c r="G9" s="398" t="s">
        <v>15</v>
      </c>
      <c r="H9" s="398"/>
      <c r="I9" s="396"/>
      <c r="J9" s="396"/>
    </row>
    <row r="10" spans="1:11" ht="15.75" customHeight="1" thickTop="1" thickBot="1">
      <c r="A10" s="410"/>
      <c r="B10" s="413"/>
      <c r="C10" s="51" t="s">
        <v>17</v>
      </c>
      <c r="D10" s="51" t="s">
        <v>18</v>
      </c>
      <c r="E10" s="51" t="s">
        <v>17</v>
      </c>
      <c r="F10" s="51" t="s">
        <v>18</v>
      </c>
      <c r="G10" s="51" t="s">
        <v>17</v>
      </c>
      <c r="H10" s="51" t="s">
        <v>18</v>
      </c>
      <c r="I10" s="396"/>
      <c r="J10" s="396"/>
    </row>
    <row r="11" spans="1:11" ht="15" thickTop="1">
      <c r="A11" s="411"/>
      <c r="B11" s="414"/>
      <c r="C11" s="52" t="s">
        <v>19</v>
      </c>
      <c r="D11" s="52" t="s">
        <v>20</v>
      </c>
      <c r="E11" s="52" t="s">
        <v>19</v>
      </c>
      <c r="F11" s="52" t="s">
        <v>20</v>
      </c>
      <c r="G11" s="52" t="s">
        <v>19</v>
      </c>
      <c r="H11" s="52" t="s">
        <v>20</v>
      </c>
      <c r="I11" s="397"/>
      <c r="J11" s="397"/>
    </row>
    <row r="12" spans="1:11" ht="35.1" customHeight="1" thickBot="1">
      <c r="A12" s="30">
        <v>49</v>
      </c>
      <c r="B12" s="122" t="s">
        <v>345</v>
      </c>
      <c r="C12" s="53">
        <f t="shared" ref="C12:D14" si="0">SUM(G12+E12)</f>
        <v>52002</v>
      </c>
      <c r="D12" s="53">
        <f t="shared" si="0"/>
        <v>527</v>
      </c>
      <c r="E12" s="54">
        <v>51562</v>
      </c>
      <c r="F12" s="54">
        <v>452</v>
      </c>
      <c r="G12" s="54">
        <v>440</v>
      </c>
      <c r="H12" s="54">
        <v>75</v>
      </c>
      <c r="I12" s="400" t="s">
        <v>343</v>
      </c>
      <c r="J12" s="401"/>
    </row>
    <row r="13" spans="1:11" ht="39" customHeight="1" thickTop="1" thickBot="1">
      <c r="A13" s="306">
        <v>5</v>
      </c>
      <c r="B13" s="216" t="s">
        <v>525</v>
      </c>
      <c r="C13" s="217">
        <f t="shared" si="0"/>
        <v>45089</v>
      </c>
      <c r="D13" s="217">
        <f t="shared" si="0"/>
        <v>219</v>
      </c>
      <c r="E13" s="218">
        <v>44691</v>
      </c>
      <c r="F13" s="218">
        <v>144</v>
      </c>
      <c r="G13" s="218">
        <v>398</v>
      </c>
      <c r="H13" s="218">
        <v>75</v>
      </c>
      <c r="I13" s="393" t="s">
        <v>524</v>
      </c>
      <c r="J13" s="394"/>
    </row>
    <row r="14" spans="1:11" ht="35.1" customHeight="1" thickTop="1">
      <c r="A14" s="307">
        <v>61</v>
      </c>
      <c r="B14" s="33" t="s">
        <v>346</v>
      </c>
      <c r="C14" s="186">
        <f t="shared" si="0"/>
        <v>1945</v>
      </c>
      <c r="D14" s="186">
        <f t="shared" si="0"/>
        <v>3</v>
      </c>
      <c r="E14" s="66">
        <v>1945</v>
      </c>
      <c r="F14" s="66">
        <v>3</v>
      </c>
      <c r="G14" s="66">
        <v>0</v>
      </c>
      <c r="H14" s="66">
        <v>0</v>
      </c>
      <c r="I14" s="404" t="s">
        <v>344</v>
      </c>
      <c r="J14" s="405"/>
    </row>
    <row r="15" spans="1:11" ht="35.1" customHeight="1">
      <c r="A15" s="259" t="s">
        <v>13</v>
      </c>
      <c r="B15" s="260"/>
      <c r="C15" s="165">
        <f t="shared" ref="C15:G15" si="1">SUM(C12:C14)</f>
        <v>99036</v>
      </c>
      <c r="D15" s="165">
        <f t="shared" si="1"/>
        <v>749</v>
      </c>
      <c r="E15" s="261">
        <f t="shared" si="1"/>
        <v>98198</v>
      </c>
      <c r="F15" s="261">
        <f t="shared" si="1"/>
        <v>599</v>
      </c>
      <c r="G15" s="261">
        <f t="shared" si="1"/>
        <v>838</v>
      </c>
      <c r="H15" s="261">
        <f>SUM(H12:H14)</f>
        <v>150</v>
      </c>
      <c r="I15" s="391" t="s">
        <v>10</v>
      </c>
      <c r="J15" s="392"/>
    </row>
  </sheetData>
  <mergeCells count="18">
    <mergeCell ref="C8:D9"/>
    <mergeCell ref="I14:J14"/>
    <mergeCell ref="A1:J1"/>
    <mergeCell ref="B2:I2"/>
    <mergeCell ref="B3:I3"/>
    <mergeCell ref="B4:I4"/>
    <mergeCell ref="A8:A11"/>
    <mergeCell ref="B8:B11"/>
    <mergeCell ref="B5:I5"/>
    <mergeCell ref="A6:J6"/>
    <mergeCell ref="I15:J15"/>
    <mergeCell ref="I13:J13"/>
    <mergeCell ref="I8:J11"/>
    <mergeCell ref="E9:F9"/>
    <mergeCell ref="G9:H9"/>
    <mergeCell ref="E8:F8"/>
    <mergeCell ref="G8:H8"/>
    <mergeCell ref="I12:J12"/>
  </mergeCells>
  <phoneticPr fontId="17" type="noConversion"/>
  <printOptions horizontalCentered="1" verticalCentered="1"/>
  <pageMargins left="0" right="0" top="0" bottom="0" header="0.31496062992125984" footer="0.31496062992125984"/>
  <pageSetup paperSize="9" scale="92"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theme="3" tint="0.39997558519241921"/>
  </sheetPr>
  <dimension ref="A1:K18"/>
  <sheetViews>
    <sheetView view="pageBreakPreview" zoomScaleNormal="100" zoomScaleSheetLayoutView="100" workbookViewId="0">
      <selection activeCell="P44" sqref="P44"/>
    </sheetView>
  </sheetViews>
  <sheetFormatPr defaultColWidth="9.125" defaultRowHeight="14.25"/>
  <cols>
    <col min="1" max="1" width="6.625" style="68" customWidth="1"/>
    <col min="2" max="2" width="38.625" style="61" customWidth="1"/>
    <col min="3" max="8" width="7.625" style="61" customWidth="1"/>
    <col min="9" max="9" width="32.625" style="61" customWidth="1"/>
    <col min="10" max="10" width="6.625" style="61" customWidth="1"/>
    <col min="11" max="16384" width="9.125" style="61"/>
  </cols>
  <sheetData>
    <row r="1" spans="1:11" s="59" customFormat="1" ht="55.5" customHeight="1">
      <c r="A1" s="416"/>
      <c r="B1" s="417"/>
      <c r="C1" s="417"/>
      <c r="D1" s="417"/>
      <c r="E1" s="417"/>
      <c r="F1" s="417"/>
      <c r="G1" s="417"/>
      <c r="H1" s="417"/>
      <c r="I1" s="417"/>
      <c r="J1" s="417"/>
      <c r="K1" s="58"/>
    </row>
    <row r="2" spans="1:11" ht="19.5" customHeight="1">
      <c r="A2" s="60"/>
      <c r="B2" s="418" t="s">
        <v>8</v>
      </c>
      <c r="C2" s="418"/>
      <c r="D2" s="418"/>
      <c r="E2" s="418"/>
      <c r="F2" s="418"/>
      <c r="G2" s="418"/>
      <c r="H2" s="418"/>
      <c r="I2" s="418"/>
    </row>
    <row r="3" spans="1:11" ht="18">
      <c r="A3" s="60"/>
      <c r="B3" s="418" t="s">
        <v>1</v>
      </c>
      <c r="C3" s="418"/>
      <c r="D3" s="418"/>
      <c r="E3" s="418"/>
      <c r="F3" s="418"/>
      <c r="G3" s="418"/>
      <c r="H3" s="418"/>
      <c r="I3" s="418"/>
    </row>
    <row r="4" spans="1:11" ht="15.75" customHeight="1">
      <c r="A4" s="60"/>
      <c r="B4" s="358" t="s">
        <v>9</v>
      </c>
      <c r="C4" s="358"/>
      <c r="D4" s="358"/>
      <c r="E4" s="358"/>
      <c r="F4" s="358"/>
      <c r="G4" s="358"/>
      <c r="H4" s="358"/>
      <c r="I4" s="358"/>
    </row>
    <row r="5" spans="1:11" ht="15.75" customHeight="1">
      <c r="A5" s="60"/>
      <c r="B5" s="358" t="s">
        <v>138</v>
      </c>
      <c r="C5" s="358"/>
      <c r="D5" s="358"/>
      <c r="E5" s="358"/>
      <c r="F5" s="358"/>
      <c r="G5" s="358"/>
      <c r="H5" s="358"/>
      <c r="I5" s="358"/>
    </row>
    <row r="6" spans="1:11" ht="15.75" customHeight="1">
      <c r="A6" s="358">
        <v>2022</v>
      </c>
      <c r="B6" s="358"/>
      <c r="C6" s="358"/>
      <c r="D6" s="358"/>
      <c r="E6" s="358"/>
      <c r="F6" s="358"/>
      <c r="G6" s="358"/>
      <c r="H6" s="358"/>
      <c r="I6" s="358"/>
      <c r="J6" s="358"/>
    </row>
    <row r="7" spans="1:11" ht="18">
      <c r="A7" s="178" t="s">
        <v>445</v>
      </c>
      <c r="B7" s="116"/>
      <c r="C7" s="116"/>
      <c r="D7" s="177"/>
      <c r="E7" s="116"/>
      <c r="F7" s="116"/>
      <c r="G7" s="116"/>
      <c r="H7" s="116"/>
      <c r="I7" s="128"/>
      <c r="J7" s="127" t="s">
        <v>29</v>
      </c>
    </row>
    <row r="8" spans="1:11" ht="30.75" customHeight="1" thickBot="1">
      <c r="A8" s="395" t="s">
        <v>272</v>
      </c>
      <c r="B8" s="423" t="s">
        <v>16</v>
      </c>
      <c r="C8" s="395" t="s">
        <v>271</v>
      </c>
      <c r="D8" s="395"/>
      <c r="E8" s="399" t="s">
        <v>11</v>
      </c>
      <c r="F8" s="399"/>
      <c r="G8" s="399" t="s">
        <v>12</v>
      </c>
      <c r="H8" s="399"/>
      <c r="I8" s="395" t="s">
        <v>22</v>
      </c>
      <c r="J8" s="395"/>
    </row>
    <row r="9" spans="1:11" ht="30.75" customHeight="1" thickTop="1" thickBot="1">
      <c r="A9" s="396"/>
      <c r="B9" s="424"/>
      <c r="C9" s="426"/>
      <c r="D9" s="426"/>
      <c r="E9" s="398" t="s">
        <v>14</v>
      </c>
      <c r="F9" s="398"/>
      <c r="G9" s="398" t="s">
        <v>15</v>
      </c>
      <c r="H9" s="398"/>
      <c r="I9" s="396"/>
      <c r="J9" s="396"/>
    </row>
    <row r="10" spans="1:11" ht="15" customHeight="1" thickTop="1" thickBot="1">
      <c r="A10" s="396"/>
      <c r="B10" s="424"/>
      <c r="C10" s="69" t="s">
        <v>17</v>
      </c>
      <c r="D10" s="69" t="s">
        <v>18</v>
      </c>
      <c r="E10" s="69" t="s">
        <v>17</v>
      </c>
      <c r="F10" s="69" t="s">
        <v>18</v>
      </c>
      <c r="G10" s="69" t="s">
        <v>17</v>
      </c>
      <c r="H10" s="69" t="s">
        <v>18</v>
      </c>
      <c r="I10" s="396"/>
      <c r="J10" s="396"/>
    </row>
    <row r="11" spans="1:11" ht="19.5" customHeight="1" thickTop="1">
      <c r="A11" s="397"/>
      <c r="B11" s="425"/>
      <c r="C11" s="70" t="s">
        <v>19</v>
      </c>
      <c r="D11" s="70" t="s">
        <v>20</v>
      </c>
      <c r="E11" s="70" t="s">
        <v>19</v>
      </c>
      <c r="F11" s="70" t="s">
        <v>20</v>
      </c>
      <c r="G11" s="70" t="s">
        <v>19</v>
      </c>
      <c r="H11" s="70" t="s">
        <v>20</v>
      </c>
      <c r="I11" s="397"/>
      <c r="J11" s="397"/>
    </row>
    <row r="12" spans="1:11" ht="21" customHeight="1" thickBot="1">
      <c r="A12" s="62">
        <v>4922</v>
      </c>
      <c r="B12" s="63" t="s">
        <v>347</v>
      </c>
      <c r="C12" s="53">
        <f>G12+E12</f>
        <v>4187</v>
      </c>
      <c r="D12" s="53">
        <f>H12+F12</f>
        <v>48</v>
      </c>
      <c r="E12" s="54">
        <v>4187</v>
      </c>
      <c r="F12" s="54">
        <v>48</v>
      </c>
      <c r="G12" s="54">
        <v>0</v>
      </c>
      <c r="H12" s="54">
        <v>0</v>
      </c>
      <c r="I12" s="421" t="s">
        <v>349</v>
      </c>
      <c r="J12" s="421"/>
    </row>
    <row r="13" spans="1:11" ht="21" customHeight="1" thickTop="1" thickBot="1">
      <c r="A13" s="64">
        <v>4923</v>
      </c>
      <c r="B13" s="65" t="s">
        <v>348</v>
      </c>
      <c r="C13" s="55">
        <f t="shared" ref="C13:C17" si="0">G13+E13</f>
        <v>16391</v>
      </c>
      <c r="D13" s="55">
        <f t="shared" ref="D13:D17" si="1">H13+F13</f>
        <v>295</v>
      </c>
      <c r="E13" s="56">
        <v>16049</v>
      </c>
      <c r="F13" s="56">
        <v>235</v>
      </c>
      <c r="G13" s="56">
        <v>342</v>
      </c>
      <c r="H13" s="56">
        <v>60</v>
      </c>
      <c r="I13" s="422" t="s">
        <v>139</v>
      </c>
      <c r="J13" s="422"/>
    </row>
    <row r="14" spans="1:11" ht="27.75" customHeight="1" thickTop="1" thickBot="1">
      <c r="A14" s="62">
        <v>4924</v>
      </c>
      <c r="B14" s="63" t="s">
        <v>350</v>
      </c>
      <c r="C14" s="53">
        <f t="shared" si="0"/>
        <v>14700</v>
      </c>
      <c r="D14" s="53">
        <f t="shared" si="1"/>
        <v>4</v>
      </c>
      <c r="E14" s="54">
        <v>14700</v>
      </c>
      <c r="F14" s="54">
        <v>4</v>
      </c>
      <c r="G14" s="54">
        <v>0</v>
      </c>
      <c r="H14" s="54">
        <v>0</v>
      </c>
      <c r="I14" s="421" t="s">
        <v>351</v>
      </c>
      <c r="J14" s="421"/>
    </row>
    <row r="15" spans="1:11" ht="21" customHeight="1" thickTop="1" thickBot="1">
      <c r="A15" s="64">
        <v>4925</v>
      </c>
      <c r="B15" s="65" t="s">
        <v>352</v>
      </c>
      <c r="C15" s="55">
        <f t="shared" si="0"/>
        <v>16724</v>
      </c>
      <c r="D15" s="55">
        <f t="shared" si="1"/>
        <v>180</v>
      </c>
      <c r="E15" s="56">
        <v>16626</v>
      </c>
      <c r="F15" s="56">
        <v>165</v>
      </c>
      <c r="G15" s="56">
        <v>98</v>
      </c>
      <c r="H15" s="56">
        <v>15</v>
      </c>
      <c r="I15" s="422" t="s">
        <v>353</v>
      </c>
      <c r="J15" s="422"/>
    </row>
    <row r="16" spans="1:11" ht="27.75" customHeight="1" thickTop="1" thickBot="1">
      <c r="A16" s="308">
        <v>5</v>
      </c>
      <c r="B16" s="63" t="s">
        <v>525</v>
      </c>
      <c r="C16" s="53">
        <f t="shared" si="0"/>
        <v>45089</v>
      </c>
      <c r="D16" s="53">
        <f t="shared" si="1"/>
        <v>219</v>
      </c>
      <c r="E16" s="54">
        <v>44691</v>
      </c>
      <c r="F16" s="54">
        <v>144</v>
      </c>
      <c r="G16" s="54">
        <v>398</v>
      </c>
      <c r="H16" s="54">
        <v>75</v>
      </c>
      <c r="I16" s="421" t="s">
        <v>524</v>
      </c>
      <c r="J16" s="421"/>
    </row>
    <row r="17" spans="1:10" ht="21" customHeight="1" thickTop="1">
      <c r="A17" s="309">
        <v>61</v>
      </c>
      <c r="B17" s="219" t="s">
        <v>346</v>
      </c>
      <c r="C17" s="220">
        <f t="shared" si="0"/>
        <v>1945</v>
      </c>
      <c r="D17" s="220">
        <f t="shared" si="1"/>
        <v>3</v>
      </c>
      <c r="E17" s="221">
        <v>1945</v>
      </c>
      <c r="F17" s="221">
        <v>3</v>
      </c>
      <c r="G17" s="221">
        <v>0</v>
      </c>
      <c r="H17" s="221">
        <v>0</v>
      </c>
      <c r="I17" s="420" t="s">
        <v>344</v>
      </c>
      <c r="J17" s="420"/>
    </row>
    <row r="18" spans="1:10" ht="27.75" customHeight="1">
      <c r="A18" s="262" t="s">
        <v>13</v>
      </c>
      <c r="B18" s="263"/>
      <c r="C18" s="209">
        <f t="shared" ref="C18:H18" si="2">SUM(C12:C17)</f>
        <v>99036</v>
      </c>
      <c r="D18" s="209">
        <f t="shared" si="2"/>
        <v>749</v>
      </c>
      <c r="E18" s="210">
        <f t="shared" si="2"/>
        <v>98198</v>
      </c>
      <c r="F18" s="210">
        <f t="shared" si="2"/>
        <v>599</v>
      </c>
      <c r="G18" s="210">
        <f t="shared" si="2"/>
        <v>838</v>
      </c>
      <c r="H18" s="210">
        <f t="shared" si="2"/>
        <v>150</v>
      </c>
      <c r="I18" s="419" t="s">
        <v>10</v>
      </c>
      <c r="J18" s="419"/>
    </row>
  </sheetData>
  <mergeCells count="21">
    <mergeCell ref="A6:J6"/>
    <mergeCell ref="I13:J13"/>
    <mergeCell ref="I8:J11"/>
    <mergeCell ref="I12:J12"/>
    <mergeCell ref="G9:H9"/>
    <mergeCell ref="G8:H8"/>
    <mergeCell ref="A8:A11"/>
    <mergeCell ref="B8:B11"/>
    <mergeCell ref="C8:D9"/>
    <mergeCell ref="E8:F8"/>
    <mergeCell ref="E9:F9"/>
    <mergeCell ref="I18:J18"/>
    <mergeCell ref="I17:J17"/>
    <mergeCell ref="I14:J14"/>
    <mergeCell ref="I15:J15"/>
    <mergeCell ref="I16:J16"/>
    <mergeCell ref="A1:J1"/>
    <mergeCell ref="B2:I2"/>
    <mergeCell ref="B3:I3"/>
    <mergeCell ref="B4:I4"/>
    <mergeCell ref="B5:I5"/>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tabColor theme="3" tint="0.39997558519241921"/>
  </sheetPr>
  <dimension ref="A1:D7"/>
  <sheetViews>
    <sheetView view="pageBreakPreview" zoomScaleNormal="100" zoomScaleSheetLayoutView="100" workbookViewId="0">
      <selection activeCell="P44" sqref="P44"/>
    </sheetView>
  </sheetViews>
  <sheetFormatPr defaultColWidth="9" defaultRowHeight="14.25"/>
  <cols>
    <col min="1" max="1" width="64.625" customWidth="1"/>
  </cols>
  <sheetData>
    <row r="1" spans="1:4" ht="202.5" customHeight="1">
      <c r="A1" s="117" t="s">
        <v>330</v>
      </c>
    </row>
    <row r="7" spans="1:4" ht="20.25">
      <c r="A7" s="173"/>
      <c r="D7" s="176"/>
    </row>
  </sheetData>
  <phoneticPr fontId="17" type="noConversion"/>
  <printOptions horizontalCentered="1" verticalCentered="1"/>
  <pageMargins left="0.7" right="0.7" top="0.75" bottom="0.75" header="0.3" footer="0.3"/>
  <pageSetup paperSize="9" orientation="landscape" r:id="rId1"/>
  <rowBreaks count="1" manualBreakCount="1">
    <brk id="1"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tabColor theme="3" tint="0.39997558519241921"/>
  </sheetPr>
  <dimension ref="A1:AW87"/>
  <sheetViews>
    <sheetView view="pageBreakPreview"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4" width="6.625" style="12" customWidth="1"/>
    <col min="5" max="5" width="7.875" style="12" customWidth="1"/>
    <col min="6" max="11" width="6.625" style="12" customWidth="1"/>
    <col min="12" max="12" width="24.25" style="12" customWidth="1"/>
    <col min="13" max="13" width="16.75" style="12" customWidth="1"/>
    <col min="14" max="16384" width="9.125" style="12"/>
  </cols>
  <sheetData>
    <row r="1" spans="1:14" s="5" customFormat="1" ht="20.25" customHeight="1">
      <c r="A1" s="406"/>
      <c r="B1" s="352"/>
      <c r="C1" s="352"/>
      <c r="D1" s="352"/>
      <c r="E1" s="352"/>
      <c r="F1" s="352"/>
      <c r="G1" s="352"/>
      <c r="H1" s="352"/>
      <c r="I1" s="352"/>
      <c r="J1" s="352"/>
      <c r="K1" s="352"/>
      <c r="L1" s="352"/>
      <c r="M1" s="352"/>
      <c r="N1" s="10"/>
    </row>
    <row r="2" spans="1:14" ht="18" customHeight="1">
      <c r="A2" s="35"/>
      <c r="B2" s="407" t="s">
        <v>427</v>
      </c>
      <c r="C2" s="407"/>
      <c r="D2" s="407"/>
      <c r="E2" s="407"/>
      <c r="F2" s="407"/>
      <c r="G2" s="407"/>
      <c r="H2" s="407"/>
      <c r="I2" s="407"/>
      <c r="J2" s="407"/>
      <c r="K2" s="407"/>
      <c r="L2" s="407"/>
    </row>
    <row r="3" spans="1:14" ht="18">
      <c r="A3" s="35"/>
      <c r="B3" s="407" t="s">
        <v>4</v>
      </c>
      <c r="C3" s="407"/>
      <c r="D3" s="407"/>
      <c r="E3" s="407"/>
      <c r="F3" s="407"/>
      <c r="G3" s="407"/>
      <c r="H3" s="407"/>
      <c r="I3" s="407"/>
      <c r="J3" s="407"/>
      <c r="K3" s="407"/>
      <c r="L3" s="407"/>
    </row>
    <row r="4" spans="1:14" ht="15.75" customHeight="1">
      <c r="A4" s="35"/>
      <c r="B4" s="415" t="s">
        <v>379</v>
      </c>
      <c r="C4" s="415"/>
      <c r="D4" s="415"/>
      <c r="E4" s="415"/>
      <c r="F4" s="415"/>
      <c r="G4" s="415"/>
      <c r="H4" s="415"/>
      <c r="I4" s="415"/>
      <c r="J4" s="415"/>
      <c r="K4" s="415"/>
      <c r="L4" s="415"/>
    </row>
    <row r="5" spans="1:14" ht="15.75" customHeight="1">
      <c r="A5" s="35"/>
      <c r="B5" s="415" t="s">
        <v>358</v>
      </c>
      <c r="C5" s="415"/>
      <c r="D5" s="415"/>
      <c r="E5" s="415"/>
      <c r="F5" s="415"/>
      <c r="G5" s="415"/>
      <c r="H5" s="415"/>
      <c r="I5" s="415"/>
      <c r="J5" s="415"/>
      <c r="K5" s="415"/>
      <c r="L5" s="415"/>
    </row>
    <row r="6" spans="1:14" ht="15.75" customHeight="1">
      <c r="A6" s="415">
        <v>2022</v>
      </c>
      <c r="B6" s="415"/>
      <c r="C6" s="415"/>
      <c r="D6" s="415"/>
      <c r="E6" s="415"/>
      <c r="F6" s="415"/>
      <c r="G6" s="415"/>
      <c r="H6" s="415"/>
      <c r="I6" s="415"/>
      <c r="J6" s="415"/>
      <c r="K6" s="415"/>
      <c r="L6" s="415"/>
      <c r="M6" s="415"/>
    </row>
    <row r="7" spans="1:14" ht="15.75" customHeight="1">
      <c r="A7" s="436" t="s">
        <v>446</v>
      </c>
      <c r="B7" s="436"/>
      <c r="C7" s="184"/>
      <c r="D7" s="184"/>
      <c r="E7" s="184"/>
      <c r="F7" s="184"/>
      <c r="G7" s="184"/>
      <c r="H7" s="184"/>
      <c r="I7" s="184"/>
      <c r="J7" s="184"/>
      <c r="K7" s="184"/>
      <c r="L7" s="184"/>
      <c r="M7" s="184" t="s">
        <v>447</v>
      </c>
    </row>
    <row r="8" spans="1:14" ht="27.75" customHeight="1" thickBot="1">
      <c r="A8" s="429" t="s">
        <v>270</v>
      </c>
      <c r="B8" s="443" t="s">
        <v>16</v>
      </c>
      <c r="C8" s="428" t="s">
        <v>271</v>
      </c>
      <c r="D8" s="428"/>
      <c r="E8" s="428"/>
      <c r="F8" s="428" t="s">
        <v>498</v>
      </c>
      <c r="G8" s="428"/>
      <c r="H8" s="428"/>
      <c r="I8" s="428" t="s">
        <v>331</v>
      </c>
      <c r="J8" s="428"/>
      <c r="K8" s="428"/>
      <c r="L8" s="429" t="s">
        <v>22</v>
      </c>
      <c r="M8" s="429"/>
    </row>
    <row r="9" spans="1:14" ht="15.75" customHeight="1" thickBot="1">
      <c r="A9" s="430"/>
      <c r="B9" s="444"/>
      <c r="C9" s="71" t="s">
        <v>10</v>
      </c>
      <c r="D9" s="71" t="s">
        <v>24</v>
      </c>
      <c r="E9" s="71" t="s">
        <v>25</v>
      </c>
      <c r="F9" s="71" t="s">
        <v>10</v>
      </c>
      <c r="G9" s="71" t="s">
        <v>24</v>
      </c>
      <c r="H9" s="71" t="s">
        <v>25</v>
      </c>
      <c r="I9" s="71" t="s">
        <v>10</v>
      </c>
      <c r="J9" s="71" t="s">
        <v>24</v>
      </c>
      <c r="K9" s="71" t="s">
        <v>25</v>
      </c>
      <c r="L9" s="430"/>
      <c r="M9" s="430"/>
    </row>
    <row r="10" spans="1:14" ht="16.5" customHeight="1">
      <c r="A10" s="431"/>
      <c r="B10" s="445"/>
      <c r="C10" s="72" t="s">
        <v>13</v>
      </c>
      <c r="D10" s="72" t="s">
        <v>26</v>
      </c>
      <c r="E10" s="72" t="s">
        <v>27</v>
      </c>
      <c r="F10" s="72" t="s">
        <v>13</v>
      </c>
      <c r="G10" s="72" t="s">
        <v>26</v>
      </c>
      <c r="H10" s="72" t="s">
        <v>27</v>
      </c>
      <c r="I10" s="72" t="s">
        <v>13</v>
      </c>
      <c r="J10" s="72" t="s">
        <v>26</v>
      </c>
      <c r="K10" s="72" t="s">
        <v>27</v>
      </c>
      <c r="L10" s="431"/>
      <c r="M10" s="431"/>
    </row>
    <row r="11" spans="1:14" ht="21" customHeight="1" thickBot="1">
      <c r="A11" s="38">
        <v>4922</v>
      </c>
      <c r="B11" s="39" t="s">
        <v>347</v>
      </c>
      <c r="C11" s="157">
        <f t="shared" ref="C11:C16" si="0">SUM(I11+F11)</f>
        <v>0</v>
      </c>
      <c r="D11" s="157">
        <f>SUM(J11+G11)</f>
        <v>0</v>
      </c>
      <c r="E11" s="157">
        <f>SUM(K11+H11)</f>
        <v>0</v>
      </c>
      <c r="F11" s="157">
        <f>SUM(G11:H11)</f>
        <v>0</v>
      </c>
      <c r="G11" s="40">
        <v>0</v>
      </c>
      <c r="H11" s="40">
        <v>0</v>
      </c>
      <c r="I11" s="157">
        <f>SUM(J11:K11)</f>
        <v>0</v>
      </c>
      <c r="J11" s="40">
        <v>0</v>
      </c>
      <c r="K11" s="40">
        <v>0</v>
      </c>
      <c r="L11" s="446" t="s">
        <v>349</v>
      </c>
      <c r="M11" s="447"/>
    </row>
    <row r="12" spans="1:14" ht="21" customHeight="1" thickBot="1">
      <c r="A12" s="41">
        <v>4923</v>
      </c>
      <c r="B12" s="42" t="s">
        <v>348</v>
      </c>
      <c r="C12" s="161">
        <f t="shared" si="0"/>
        <v>342</v>
      </c>
      <c r="D12" s="161">
        <f t="shared" ref="D12:D16" si="1">SUM(J12+G12)</f>
        <v>10</v>
      </c>
      <c r="E12" s="161">
        <f t="shared" ref="E12:E16" si="2">SUM(K12+H12)</f>
        <v>332</v>
      </c>
      <c r="F12" s="161">
        <f>SUM(G12:H12)</f>
        <v>312</v>
      </c>
      <c r="G12" s="142">
        <v>10</v>
      </c>
      <c r="H12" s="142">
        <v>302</v>
      </c>
      <c r="I12" s="161">
        <f>SUM(J12:K12)</f>
        <v>30</v>
      </c>
      <c r="J12" s="142">
        <v>0</v>
      </c>
      <c r="K12" s="142">
        <v>30</v>
      </c>
      <c r="L12" s="434" t="s">
        <v>139</v>
      </c>
      <c r="M12" s="435"/>
    </row>
    <row r="13" spans="1:14" ht="30" customHeight="1" thickBot="1">
      <c r="A13" s="38">
        <v>4924</v>
      </c>
      <c r="B13" s="39" t="s">
        <v>350</v>
      </c>
      <c r="C13" s="157">
        <f t="shared" si="0"/>
        <v>0</v>
      </c>
      <c r="D13" s="157">
        <f t="shared" si="1"/>
        <v>0</v>
      </c>
      <c r="E13" s="157">
        <f t="shared" si="2"/>
        <v>0</v>
      </c>
      <c r="F13" s="157">
        <f>SUM(G13:H13)</f>
        <v>0</v>
      </c>
      <c r="G13" s="40">
        <v>0</v>
      </c>
      <c r="H13" s="40">
        <v>0</v>
      </c>
      <c r="I13" s="157">
        <f>SUM(J13:K13)</f>
        <v>0</v>
      </c>
      <c r="J13" s="40">
        <v>0</v>
      </c>
      <c r="K13" s="40">
        <v>0</v>
      </c>
      <c r="L13" s="432" t="s">
        <v>354</v>
      </c>
      <c r="M13" s="433"/>
    </row>
    <row r="14" spans="1:14" ht="21" customHeight="1" thickBot="1">
      <c r="A14" s="41">
        <v>4925</v>
      </c>
      <c r="B14" s="42" t="s">
        <v>352</v>
      </c>
      <c r="C14" s="161">
        <f t="shared" si="0"/>
        <v>98</v>
      </c>
      <c r="D14" s="161">
        <f t="shared" si="1"/>
        <v>0</v>
      </c>
      <c r="E14" s="161">
        <f t="shared" si="2"/>
        <v>98</v>
      </c>
      <c r="F14" s="161">
        <f t="shared" ref="F14:F16" si="3">SUM(G14:H14)</f>
        <v>98</v>
      </c>
      <c r="G14" s="142">
        <v>0</v>
      </c>
      <c r="H14" s="142">
        <v>98</v>
      </c>
      <c r="I14" s="161">
        <f t="shared" ref="I14:I16" si="4">SUM(J14:K14)</f>
        <v>0</v>
      </c>
      <c r="J14" s="142">
        <v>0</v>
      </c>
      <c r="K14" s="142">
        <v>0</v>
      </c>
      <c r="L14" s="434" t="s">
        <v>353</v>
      </c>
      <c r="M14" s="435"/>
    </row>
    <row r="15" spans="1:14" ht="30" customHeight="1" thickBot="1">
      <c r="A15" s="297">
        <v>5</v>
      </c>
      <c r="B15" s="222" t="s">
        <v>525</v>
      </c>
      <c r="C15" s="223">
        <f t="shared" si="0"/>
        <v>398</v>
      </c>
      <c r="D15" s="223">
        <f t="shared" si="1"/>
        <v>0</v>
      </c>
      <c r="E15" s="223">
        <f t="shared" si="2"/>
        <v>398</v>
      </c>
      <c r="F15" s="223">
        <f t="shared" si="3"/>
        <v>397</v>
      </c>
      <c r="G15" s="224">
        <v>0</v>
      </c>
      <c r="H15" s="224">
        <v>397</v>
      </c>
      <c r="I15" s="223">
        <f t="shared" si="4"/>
        <v>1</v>
      </c>
      <c r="J15" s="224">
        <v>0</v>
      </c>
      <c r="K15" s="224">
        <v>1</v>
      </c>
      <c r="L15" s="448" t="s">
        <v>524</v>
      </c>
      <c r="M15" s="449"/>
    </row>
    <row r="16" spans="1:14" ht="21" customHeight="1">
      <c r="A16" s="301">
        <v>61</v>
      </c>
      <c r="B16" s="188" t="s">
        <v>346</v>
      </c>
      <c r="C16" s="189">
        <f t="shared" si="0"/>
        <v>0</v>
      </c>
      <c r="D16" s="189">
        <f t="shared" si="1"/>
        <v>0</v>
      </c>
      <c r="E16" s="189">
        <f t="shared" si="2"/>
        <v>0</v>
      </c>
      <c r="F16" s="189">
        <f t="shared" si="3"/>
        <v>0</v>
      </c>
      <c r="G16" s="190">
        <v>0</v>
      </c>
      <c r="H16" s="190">
        <v>0</v>
      </c>
      <c r="I16" s="189">
        <f t="shared" si="4"/>
        <v>0</v>
      </c>
      <c r="J16" s="190">
        <v>0</v>
      </c>
      <c r="K16" s="190">
        <v>0</v>
      </c>
      <c r="L16" s="441" t="s">
        <v>344</v>
      </c>
      <c r="M16" s="442"/>
    </row>
    <row r="17" spans="1:49" ht="22.9" customHeight="1">
      <c r="A17" s="200" t="s">
        <v>13</v>
      </c>
      <c r="B17" s="201"/>
      <c r="C17" s="225">
        <f t="shared" ref="C17:K17" si="5">SUM(C11:C16)</f>
        <v>838</v>
      </c>
      <c r="D17" s="225">
        <f t="shared" si="5"/>
        <v>10</v>
      </c>
      <c r="E17" s="225">
        <f t="shared" si="5"/>
        <v>828</v>
      </c>
      <c r="F17" s="225">
        <f t="shared" si="5"/>
        <v>807</v>
      </c>
      <c r="G17" s="202">
        <f t="shared" si="5"/>
        <v>10</v>
      </c>
      <c r="H17" s="202">
        <f t="shared" si="5"/>
        <v>797</v>
      </c>
      <c r="I17" s="225">
        <f t="shared" si="5"/>
        <v>31</v>
      </c>
      <c r="J17" s="202">
        <f t="shared" si="5"/>
        <v>0</v>
      </c>
      <c r="K17" s="202">
        <f t="shared" si="5"/>
        <v>31</v>
      </c>
      <c r="L17" s="439" t="s">
        <v>10</v>
      </c>
      <c r="M17" s="440"/>
    </row>
    <row r="18" spans="1:49" ht="15.6" customHeight="1">
      <c r="A18" s="437" t="s">
        <v>522</v>
      </c>
      <c r="B18" s="437"/>
      <c r="C18" s="437"/>
      <c r="D18" s="437"/>
      <c r="E18" s="437"/>
      <c r="F18" s="437"/>
      <c r="H18" s="185"/>
      <c r="I18" s="185"/>
      <c r="J18" s="438" t="s">
        <v>523</v>
      </c>
      <c r="K18" s="438"/>
      <c r="L18" s="438"/>
      <c r="M18" s="438"/>
    </row>
    <row r="22" spans="1:49" ht="14.25" customHeight="1">
      <c r="J22" s="125"/>
      <c r="K22" s="125"/>
      <c r="L22" s="125"/>
      <c r="M22" s="125"/>
      <c r="N22" s="107"/>
      <c r="O22" s="107"/>
      <c r="P22"/>
      <c r="Q22"/>
      <c r="R22"/>
      <c r="S22"/>
      <c r="T22"/>
      <c r="U22"/>
      <c r="V22"/>
      <c r="W22"/>
      <c r="X22"/>
      <c r="Y22"/>
      <c r="Z22"/>
      <c r="AA22"/>
      <c r="AB22"/>
      <c r="AC22"/>
      <c r="AD22"/>
      <c r="AE22"/>
      <c r="AF22"/>
      <c r="AG22"/>
      <c r="AH22"/>
      <c r="AI22"/>
      <c r="AJ22"/>
      <c r="AK22"/>
      <c r="AL22"/>
      <c r="AM22"/>
      <c r="AN22"/>
      <c r="AO22"/>
      <c r="AP22"/>
      <c r="AQ22"/>
      <c r="AR22"/>
      <c r="AS22"/>
      <c r="AT22"/>
      <c r="AU22"/>
      <c r="AV22"/>
      <c r="AW22"/>
    </row>
    <row r="23" spans="1:49" ht="14.25" customHeight="1">
      <c r="J23" s="125"/>
      <c r="K23" s="125"/>
      <c r="L23" s="125"/>
      <c r="M23" s="125"/>
      <c r="N23" s="107"/>
      <c r="O23" s="107"/>
      <c r="P23" s="427"/>
      <c r="Q23" s="427"/>
      <c r="R23" s="427"/>
      <c r="S23" s="427"/>
      <c r="T23" s="427"/>
      <c r="U23" s="427"/>
      <c r="V23" s="427"/>
      <c r="W23" s="427"/>
      <c r="X23" s="427"/>
      <c r="Y23" s="427"/>
      <c r="Z23" s="427"/>
      <c r="AA23" s="427"/>
      <c r="AB23" s="427"/>
      <c r="AC23" s="427"/>
      <c r="AD23" s="427"/>
      <c r="AE23" s="427"/>
      <c r="AF23" s="427"/>
      <c r="AG23" s="427"/>
      <c r="AH23"/>
      <c r="AI23"/>
      <c r="AJ23"/>
      <c r="AK23"/>
      <c r="AL23"/>
      <c r="AM23"/>
      <c r="AN23"/>
      <c r="AO23"/>
      <c r="AP23"/>
      <c r="AQ23"/>
      <c r="AR23"/>
      <c r="AS23"/>
      <c r="AT23"/>
      <c r="AU23"/>
      <c r="AV23"/>
      <c r="AW23"/>
    </row>
    <row r="24" spans="1:49" ht="14.25" customHeight="1">
      <c r="J24" s="125"/>
      <c r="K24" s="125"/>
      <c r="L24" s="125"/>
      <c r="M24" s="125"/>
      <c r="N24" s="107"/>
      <c r="O24" s="107"/>
      <c r="P24" s="427"/>
      <c r="Q24" s="427"/>
      <c r="R24" s="427"/>
      <c r="S24" s="427"/>
      <c r="T24" s="427"/>
      <c r="U24" s="427"/>
      <c r="V24" s="427"/>
      <c r="W24" s="427"/>
      <c r="X24" s="427"/>
      <c r="Y24" s="427"/>
      <c r="Z24" s="427"/>
      <c r="AA24" s="427"/>
      <c r="AB24" s="427"/>
      <c r="AC24" s="427"/>
      <c r="AD24" s="427"/>
      <c r="AE24" s="427"/>
      <c r="AF24" s="427"/>
      <c r="AG24" s="427"/>
      <c r="AH24"/>
      <c r="AI24"/>
      <c r="AJ24"/>
      <c r="AK24"/>
      <c r="AL24"/>
      <c r="AM24"/>
      <c r="AN24"/>
      <c r="AO24"/>
      <c r="AP24"/>
      <c r="AQ24"/>
      <c r="AR24"/>
      <c r="AS24"/>
      <c r="AT24"/>
      <c r="AU24"/>
      <c r="AV24"/>
      <c r="AW24"/>
    </row>
    <row r="25" spans="1:49" ht="14.25" customHeight="1">
      <c r="J25" s="125"/>
      <c r="K25" s="125"/>
      <c r="L25" s="125"/>
      <c r="M25" s="125"/>
      <c r="N25" s="107"/>
      <c r="O25" s="107"/>
      <c r="P25" s="427"/>
      <c r="Q25" s="427"/>
      <c r="R25" s="427"/>
      <c r="S25" s="427"/>
      <c r="T25" s="427"/>
      <c r="U25" s="427"/>
      <c r="V25" s="427"/>
      <c r="W25" s="427"/>
      <c r="X25" s="427"/>
      <c r="Y25" s="427"/>
      <c r="Z25" s="427"/>
      <c r="AA25" s="427"/>
      <c r="AB25" s="427"/>
      <c r="AC25" s="427"/>
      <c r="AD25" s="427"/>
      <c r="AE25" s="427"/>
      <c r="AF25" s="427"/>
      <c r="AG25" s="427"/>
      <c r="AH25"/>
      <c r="AI25"/>
      <c r="AJ25"/>
      <c r="AK25"/>
      <c r="AL25"/>
      <c r="AM25"/>
      <c r="AN25"/>
      <c r="AO25"/>
      <c r="AP25"/>
      <c r="AQ25"/>
      <c r="AR25"/>
      <c r="AS25"/>
      <c r="AT25"/>
      <c r="AU25"/>
      <c r="AV25"/>
      <c r="AW25"/>
    </row>
    <row r="26" spans="1:49" ht="14.25" customHeight="1">
      <c r="J26" s="125"/>
      <c r="K26" s="125"/>
      <c r="L26" s="125"/>
      <c r="M26" s="125"/>
      <c r="N26" s="107"/>
      <c r="O26" s="107"/>
    </row>
    <row r="27" spans="1:49" ht="14.25" customHeight="1">
      <c r="J27" s="125"/>
      <c r="K27" s="125"/>
      <c r="L27" s="125"/>
      <c r="M27" s="125"/>
      <c r="N27" s="107"/>
      <c r="O27" s="107"/>
    </row>
    <row r="28" spans="1:49" ht="14.25" customHeight="1">
      <c r="J28" s="125"/>
      <c r="K28" s="125"/>
      <c r="L28" s="125"/>
      <c r="M28" s="125"/>
      <c r="N28" s="107"/>
      <c r="O28" s="107"/>
    </row>
    <row r="29" spans="1:49" ht="14.25" customHeight="1">
      <c r="J29" s="125"/>
      <c r="K29" s="125"/>
      <c r="L29" s="125"/>
      <c r="M29" s="125"/>
      <c r="N29" s="107"/>
      <c r="O29" s="107"/>
    </row>
    <row r="30" spans="1:49" ht="14.25" customHeight="1">
      <c r="J30" s="125"/>
      <c r="K30" s="125"/>
      <c r="L30" s="125"/>
      <c r="M30" s="125"/>
      <c r="N30" s="107"/>
      <c r="O30" s="107"/>
    </row>
    <row r="31" spans="1:49" ht="14.25" customHeight="1">
      <c r="J31" s="125"/>
      <c r="K31" s="125"/>
      <c r="L31" s="125"/>
      <c r="M31" s="125"/>
      <c r="N31" s="107"/>
      <c r="O31" s="107"/>
    </row>
    <row r="32" spans="1:49" ht="14.25" customHeight="1">
      <c r="J32" s="125"/>
      <c r="K32" s="125"/>
      <c r="L32" s="125"/>
      <c r="M32" s="125"/>
      <c r="N32" s="107"/>
      <c r="O32" s="107"/>
    </row>
    <row r="33" spans="10:21" ht="14.25" customHeight="1">
      <c r="J33" s="125"/>
      <c r="K33" s="125"/>
      <c r="L33" s="125"/>
      <c r="M33" s="125"/>
      <c r="N33" s="107"/>
      <c r="O33" s="107"/>
    </row>
    <row r="34" spans="10:21" ht="14.25" customHeight="1">
      <c r="J34" s="125"/>
      <c r="K34" s="125"/>
      <c r="L34" s="125"/>
      <c r="M34" s="125"/>
      <c r="N34" s="107"/>
      <c r="O34" s="107"/>
    </row>
    <row r="35" spans="10:21" ht="14.25" customHeight="1">
      <c r="J35" s="125"/>
      <c r="K35" s="125"/>
      <c r="L35" s="125"/>
      <c r="M35" s="125"/>
      <c r="N35" s="107"/>
      <c r="O35" s="107"/>
    </row>
    <row r="36" spans="10:21" ht="14.25" customHeight="1">
      <c r="J36" s="125"/>
      <c r="K36" s="125"/>
      <c r="L36" s="125"/>
      <c r="M36" s="125"/>
      <c r="N36" s="107"/>
      <c r="O36" s="107"/>
    </row>
    <row r="37" spans="10:21" ht="14.25" customHeight="1">
      <c r="J37" s="125"/>
      <c r="K37" s="125"/>
      <c r="L37" s="125"/>
      <c r="M37" s="125"/>
      <c r="N37" s="107"/>
      <c r="O37" s="107"/>
    </row>
    <row r="38" spans="10:21" ht="14.25" customHeight="1">
      <c r="J38" s="125"/>
      <c r="K38" s="125"/>
      <c r="L38" s="125"/>
      <c r="M38" s="125"/>
      <c r="N38" s="107"/>
      <c r="O38" s="107"/>
    </row>
    <row r="39" spans="10:21" ht="14.25" customHeight="1">
      <c r="J39" s="125"/>
      <c r="K39" s="125"/>
      <c r="L39" s="125"/>
      <c r="M39" s="125"/>
      <c r="N39" s="107"/>
      <c r="O39" s="107"/>
    </row>
    <row r="40" spans="10:21" ht="14.25" customHeight="1">
      <c r="J40" s="125"/>
      <c r="K40" s="125"/>
      <c r="L40" s="125"/>
      <c r="M40" s="125"/>
      <c r="N40" s="107"/>
      <c r="O40" s="107"/>
    </row>
    <row r="41" spans="10:21" ht="14.25" customHeight="1">
      <c r="J41" s="125"/>
      <c r="K41" s="125"/>
      <c r="L41" s="125"/>
      <c r="M41" s="125"/>
      <c r="N41" s="107"/>
      <c r="O41" s="107"/>
    </row>
    <row r="42" spans="10:21" ht="14.25" customHeight="1">
      <c r="J42" s="125"/>
      <c r="K42" s="125"/>
      <c r="L42" s="125"/>
      <c r="M42" s="125"/>
      <c r="N42" s="107"/>
      <c r="O42" s="107"/>
    </row>
    <row r="43" spans="10:21" ht="14.25" customHeight="1">
      <c r="J43" s="125"/>
      <c r="K43" s="125"/>
      <c r="L43" s="125"/>
      <c r="M43" s="125"/>
      <c r="N43" s="107"/>
      <c r="O43" s="107"/>
    </row>
    <row r="44" spans="10:21" ht="14.25" customHeight="1">
      <c r="M44" s="125"/>
      <c r="N44" s="125"/>
      <c r="O44" s="125"/>
      <c r="P44" s="125"/>
      <c r="Q44" s="125"/>
      <c r="R44" s="125"/>
      <c r="S44" s="125"/>
      <c r="T44" s="107"/>
      <c r="U44" s="107"/>
    </row>
    <row r="45" spans="10:21" ht="14.25" customHeight="1">
      <c r="M45" s="125"/>
      <c r="N45" s="125"/>
      <c r="O45" s="125"/>
      <c r="P45" s="125"/>
      <c r="Q45" s="125"/>
      <c r="R45" s="125"/>
      <c r="S45" s="125"/>
      <c r="T45" s="107"/>
      <c r="U45" s="107"/>
    </row>
    <row r="46" spans="10:21" ht="14.25" customHeight="1">
      <c r="M46" s="125"/>
      <c r="N46" s="125"/>
      <c r="O46" s="125"/>
      <c r="P46" s="125"/>
      <c r="Q46" s="125"/>
      <c r="R46" s="125"/>
      <c r="S46" s="125"/>
      <c r="T46" s="107"/>
      <c r="U46" s="107"/>
    </row>
    <row r="47" spans="10:21" ht="14.25" customHeight="1">
      <c r="M47" s="125"/>
      <c r="N47" s="125"/>
      <c r="O47" s="125"/>
      <c r="P47" s="125"/>
      <c r="Q47" s="125"/>
      <c r="R47" s="125"/>
      <c r="S47" s="125"/>
      <c r="T47" s="107"/>
      <c r="U47" s="107"/>
    </row>
    <row r="48" spans="10:21" ht="14.25" customHeight="1">
      <c r="M48" s="125"/>
      <c r="N48" s="125"/>
      <c r="O48" s="125"/>
      <c r="P48" s="125"/>
      <c r="Q48" s="125"/>
      <c r="R48" s="125"/>
      <c r="S48" s="125"/>
      <c r="T48" s="107"/>
      <c r="U48" s="107"/>
    </row>
    <row r="49" spans="13:23" ht="14.25" customHeight="1">
      <c r="M49" s="125"/>
      <c r="N49" s="125"/>
      <c r="O49" s="125"/>
      <c r="P49" s="125"/>
      <c r="Q49" s="125"/>
      <c r="R49" s="125"/>
      <c r="S49" s="125"/>
      <c r="T49" s="107"/>
      <c r="U49" s="107"/>
    </row>
    <row r="50" spans="13:23" ht="14.25" customHeight="1">
      <c r="M50" s="107"/>
      <c r="O50" s="125"/>
      <c r="P50" s="125"/>
      <c r="Q50" s="125"/>
      <c r="R50" s="125"/>
      <c r="S50" s="125"/>
      <c r="T50" s="125"/>
      <c r="U50" s="125"/>
      <c r="V50" s="427"/>
      <c r="W50" s="427"/>
    </row>
    <row r="51" spans="13:23" ht="14.25" customHeight="1">
      <c r="M51" s="107"/>
      <c r="O51" s="125"/>
      <c r="P51" s="125"/>
      <c r="Q51" s="125"/>
      <c r="R51" s="125"/>
      <c r="S51" s="125"/>
      <c r="T51" s="125"/>
      <c r="U51" s="125"/>
      <c r="V51" s="427"/>
      <c r="W51" s="427"/>
    </row>
    <row r="52" spans="13:23" ht="14.25" customHeight="1">
      <c r="M52" s="107"/>
      <c r="O52" s="125"/>
      <c r="P52" s="125"/>
      <c r="Q52" s="125"/>
      <c r="R52" s="125"/>
      <c r="S52" s="125"/>
      <c r="T52" s="125"/>
      <c r="U52" s="125"/>
      <c r="V52" s="427"/>
      <c r="W52" s="427"/>
    </row>
    <row r="53" spans="13:23" ht="14.25" customHeight="1">
      <c r="M53" s="107"/>
      <c r="O53" s="125"/>
      <c r="P53" s="125"/>
      <c r="Q53" s="125"/>
      <c r="R53" s="125"/>
      <c r="S53" s="125"/>
      <c r="T53" s="125"/>
      <c r="U53" s="125"/>
      <c r="V53" s="427"/>
      <c r="W53" s="427"/>
    </row>
    <row r="54" spans="13:23" ht="14.25" customHeight="1">
      <c r="M54" s="107"/>
      <c r="O54" s="125"/>
      <c r="P54" s="125"/>
      <c r="Q54" s="125"/>
      <c r="R54" s="125"/>
      <c r="S54" s="125"/>
      <c r="T54" s="125"/>
      <c r="U54" s="125"/>
      <c r="V54" s="427"/>
      <c r="W54" s="427"/>
    </row>
    <row r="55" spans="13:23" ht="14.25" customHeight="1">
      <c r="M55" s="107"/>
      <c r="O55" s="125"/>
      <c r="P55" s="125"/>
      <c r="Q55" s="125"/>
      <c r="R55" s="125"/>
      <c r="S55" s="125"/>
      <c r="T55" s="125"/>
      <c r="U55" s="125"/>
      <c r="V55" s="427"/>
      <c r="W55" s="427"/>
    </row>
    <row r="56" spans="13:23" ht="14.25" customHeight="1">
      <c r="M56" s="107"/>
      <c r="O56" s="125"/>
      <c r="P56" s="125"/>
      <c r="Q56" s="125"/>
      <c r="R56" s="125"/>
      <c r="S56" s="125"/>
      <c r="T56" s="125"/>
      <c r="U56" s="125"/>
      <c r="V56" s="427"/>
      <c r="W56" s="427"/>
    </row>
    <row r="57" spans="13:23" ht="14.25" customHeight="1">
      <c r="M57" s="107"/>
      <c r="O57" s="125"/>
      <c r="P57" s="125"/>
      <c r="Q57" s="125"/>
      <c r="R57" s="125"/>
      <c r="S57" s="125"/>
      <c r="T57" s="125"/>
      <c r="U57" s="125"/>
      <c r="V57" s="427"/>
      <c r="W57" s="427"/>
    </row>
    <row r="58" spans="13:23" ht="14.25" customHeight="1">
      <c r="M58" s="107"/>
      <c r="O58" s="125"/>
      <c r="P58" s="125"/>
      <c r="Q58" s="125"/>
      <c r="R58" s="125"/>
      <c r="S58" s="125"/>
      <c r="T58" s="125"/>
      <c r="U58" s="125"/>
      <c r="V58" s="427"/>
      <c r="W58" s="427"/>
    </row>
    <row r="59" spans="13:23" ht="14.25" customHeight="1">
      <c r="M59" s="107"/>
      <c r="O59" s="125"/>
      <c r="P59" s="125"/>
      <c r="Q59" s="125"/>
      <c r="R59" s="125"/>
      <c r="S59" s="125"/>
      <c r="T59" s="125"/>
      <c r="U59" s="125"/>
      <c r="V59" s="427"/>
      <c r="W59" s="427"/>
    </row>
    <row r="60" spans="13:23" ht="14.25" customHeight="1">
      <c r="M60" s="107"/>
      <c r="O60" s="125"/>
      <c r="P60" s="125"/>
      <c r="Q60" s="125"/>
      <c r="R60" s="125"/>
      <c r="S60" s="125"/>
      <c r="T60" s="125"/>
      <c r="U60" s="125"/>
      <c r="V60" s="427"/>
      <c r="W60" s="427"/>
    </row>
    <row r="61" spans="13:23" ht="14.25" customHeight="1">
      <c r="M61" s="107"/>
      <c r="O61" s="125"/>
      <c r="P61" s="125"/>
      <c r="Q61" s="125"/>
      <c r="R61" s="125"/>
      <c r="S61" s="125"/>
      <c r="T61" s="125"/>
      <c r="U61" s="125"/>
      <c r="V61" s="427"/>
      <c r="W61" s="427"/>
    </row>
    <row r="62" spans="13:23" ht="14.25" customHeight="1">
      <c r="M62" s="107"/>
      <c r="O62" s="125"/>
      <c r="P62" s="125"/>
      <c r="Q62" s="125"/>
      <c r="R62" s="125"/>
      <c r="S62" s="125"/>
      <c r="T62" s="125"/>
      <c r="U62" s="125"/>
      <c r="V62" s="427"/>
      <c r="W62" s="427"/>
    </row>
    <row r="63" spans="13:23" ht="14.25" customHeight="1">
      <c r="M63" s="107"/>
      <c r="O63" s="125"/>
      <c r="P63" s="125"/>
      <c r="Q63" s="125"/>
      <c r="R63" s="125"/>
      <c r="S63" s="125"/>
      <c r="T63" s="125"/>
      <c r="U63" s="125"/>
      <c r="V63" s="427"/>
      <c r="W63" s="427"/>
    </row>
    <row r="64" spans="13:23" ht="14.25" customHeight="1">
      <c r="M64" s="107"/>
      <c r="O64" s="125"/>
      <c r="P64" s="125"/>
      <c r="Q64" s="125"/>
      <c r="R64" s="125"/>
      <c r="S64" s="125"/>
      <c r="T64" s="125"/>
      <c r="U64" s="125"/>
      <c r="V64" s="427"/>
      <c r="W64" s="427"/>
    </row>
    <row r="65" spans="13:23" ht="14.25" customHeight="1">
      <c r="M65" s="107"/>
      <c r="O65" s="125"/>
      <c r="P65" s="125"/>
      <c r="Q65" s="125"/>
      <c r="R65" s="125"/>
      <c r="S65" s="125"/>
      <c r="T65" s="125"/>
      <c r="U65" s="125"/>
      <c r="V65" s="427"/>
      <c r="W65" s="427"/>
    </row>
    <row r="66" spans="13:23" ht="14.25" customHeight="1">
      <c r="M66" s="107"/>
      <c r="O66" s="125"/>
      <c r="P66" s="125"/>
      <c r="Q66" s="125"/>
      <c r="R66" s="125"/>
      <c r="S66" s="125"/>
      <c r="T66" s="125"/>
      <c r="U66" s="125"/>
      <c r="V66" s="427"/>
      <c r="W66" s="427"/>
    </row>
    <row r="67" spans="13:23" ht="14.25" customHeight="1">
      <c r="M67" s="107"/>
      <c r="O67" s="125"/>
      <c r="P67" s="125"/>
      <c r="Q67" s="125"/>
      <c r="R67" s="125"/>
      <c r="S67" s="125"/>
      <c r="T67" s="125"/>
      <c r="U67" s="125"/>
      <c r="V67" s="427"/>
      <c r="W67" s="427"/>
    </row>
    <row r="68" spans="13:23" ht="14.25" customHeight="1">
      <c r="M68" s="107"/>
      <c r="O68" s="125"/>
      <c r="P68" s="125"/>
      <c r="Q68" s="125"/>
      <c r="R68" s="125"/>
      <c r="S68" s="125"/>
      <c r="T68" s="125"/>
      <c r="U68" s="125"/>
      <c r="V68" s="427"/>
      <c r="W68" s="427"/>
    </row>
    <row r="69" spans="13:23" ht="14.25" customHeight="1">
      <c r="M69" s="107"/>
      <c r="O69" s="125"/>
      <c r="P69" s="125"/>
      <c r="Q69" s="125"/>
      <c r="R69" s="125"/>
      <c r="S69" s="125"/>
      <c r="T69" s="125"/>
      <c r="U69" s="125"/>
      <c r="V69" s="427"/>
      <c r="W69" s="427"/>
    </row>
    <row r="70" spans="13:23" ht="14.25" customHeight="1">
      <c r="M70" s="107"/>
      <c r="O70" s="125"/>
      <c r="P70" s="125"/>
      <c r="Q70" s="125"/>
      <c r="R70" s="125"/>
      <c r="S70" s="125"/>
      <c r="T70" s="125"/>
      <c r="U70" s="125"/>
      <c r="V70" s="427"/>
      <c r="W70" s="427"/>
    </row>
    <row r="71" spans="13:23" ht="14.25" customHeight="1">
      <c r="M71" s="107"/>
      <c r="O71" s="125"/>
      <c r="P71" s="125"/>
      <c r="Q71" s="125"/>
      <c r="R71" s="125"/>
      <c r="S71" s="125"/>
      <c r="T71" s="125"/>
      <c r="U71" s="125"/>
      <c r="V71" s="427"/>
      <c r="W71" s="427"/>
    </row>
    <row r="72" spans="13:23" ht="14.25" customHeight="1">
      <c r="M72" s="107"/>
      <c r="O72" s="125"/>
      <c r="P72" s="125"/>
      <c r="Q72" s="125"/>
      <c r="R72" s="125"/>
      <c r="S72" s="125"/>
      <c r="T72" s="125"/>
      <c r="U72" s="125"/>
      <c r="V72" s="427"/>
      <c r="W72" s="427"/>
    </row>
    <row r="73" spans="13:23" ht="14.25" customHeight="1">
      <c r="M73" s="107"/>
      <c r="O73" s="125"/>
      <c r="P73" s="125"/>
      <c r="Q73" s="125"/>
      <c r="R73" s="125"/>
      <c r="S73" s="125"/>
      <c r="T73" s="125"/>
      <c r="U73" s="125"/>
      <c r="V73" s="427"/>
      <c r="W73" s="427"/>
    </row>
    <row r="74" spans="13:23" ht="14.25" customHeight="1">
      <c r="M74" s="107"/>
      <c r="O74" s="125"/>
      <c r="P74" s="125"/>
      <c r="Q74" s="125"/>
      <c r="R74" s="125"/>
      <c r="S74" s="125"/>
      <c r="T74" s="125"/>
      <c r="U74" s="125"/>
      <c r="V74" s="427"/>
      <c r="W74" s="427"/>
    </row>
    <row r="75" spans="13:23" ht="14.25" customHeight="1">
      <c r="M75" s="107"/>
      <c r="O75" s="125"/>
      <c r="P75" s="125"/>
      <c r="Q75" s="125"/>
      <c r="R75" s="125"/>
      <c r="S75" s="125"/>
      <c r="T75" s="125"/>
      <c r="U75" s="125"/>
      <c r="V75" s="427"/>
      <c r="W75" s="427"/>
    </row>
    <row r="76" spans="13:23" ht="14.25" customHeight="1">
      <c r="M76" s="107"/>
      <c r="O76" s="125"/>
      <c r="P76" s="125"/>
      <c r="Q76" s="125"/>
      <c r="R76" s="125"/>
      <c r="S76" s="125"/>
      <c r="T76" s="125"/>
      <c r="U76" s="125"/>
      <c r="V76" s="427"/>
      <c r="W76" s="427"/>
    </row>
    <row r="77" spans="13:23" ht="14.25" customHeight="1">
      <c r="M77" s="107"/>
      <c r="O77" s="125"/>
      <c r="P77" s="125"/>
      <c r="Q77" s="125"/>
      <c r="R77" s="125"/>
      <c r="S77" s="125"/>
      <c r="T77" s="125"/>
      <c r="U77" s="125"/>
      <c r="V77" s="427"/>
      <c r="W77" s="427"/>
    </row>
    <row r="78" spans="13:23" ht="14.25" customHeight="1">
      <c r="M78" s="107"/>
      <c r="O78" s="125"/>
      <c r="P78" s="125"/>
      <c r="Q78" s="125"/>
      <c r="R78" s="125"/>
      <c r="S78" s="125"/>
      <c r="T78" s="125"/>
      <c r="U78" s="125"/>
      <c r="V78" s="427"/>
      <c r="W78" s="427"/>
    </row>
    <row r="79" spans="13:23" ht="14.25" customHeight="1">
      <c r="M79" s="107"/>
      <c r="O79" s="125"/>
      <c r="P79" s="125"/>
      <c r="Q79" s="125"/>
      <c r="R79" s="125"/>
      <c r="S79" s="125"/>
      <c r="T79" s="125"/>
      <c r="U79" s="125"/>
      <c r="V79" s="427"/>
      <c r="W79" s="427"/>
    </row>
    <row r="80" spans="13:23" ht="14.25" customHeight="1">
      <c r="M80" s="107"/>
      <c r="O80" s="125"/>
      <c r="P80" s="125"/>
      <c r="Q80" s="125"/>
      <c r="R80" s="125"/>
      <c r="S80" s="125"/>
      <c r="T80" s="125"/>
      <c r="U80" s="125"/>
      <c r="V80" s="427"/>
      <c r="W80" s="427"/>
    </row>
    <row r="81" spans="13:23" ht="14.25" customHeight="1">
      <c r="M81" s="107"/>
      <c r="O81" s="125"/>
      <c r="P81" s="125"/>
      <c r="Q81" s="125"/>
      <c r="R81" s="125"/>
      <c r="S81" s="125"/>
      <c r="T81" s="125"/>
      <c r="U81" s="125"/>
      <c r="V81" s="427"/>
      <c r="W81" s="427"/>
    </row>
    <row r="82" spans="13:23" ht="14.25" customHeight="1">
      <c r="M82" s="107"/>
      <c r="O82" s="125"/>
      <c r="P82" s="125"/>
      <c r="Q82" s="125"/>
      <c r="R82" s="125"/>
      <c r="S82" s="125"/>
      <c r="T82" s="125"/>
      <c r="U82" s="125"/>
      <c r="V82" s="427"/>
      <c r="W82" s="427"/>
    </row>
    <row r="83" spans="13:23" ht="14.25" customHeight="1">
      <c r="M83" s="107"/>
      <c r="O83" s="125"/>
      <c r="P83" s="125"/>
      <c r="Q83" s="125"/>
      <c r="R83" s="125"/>
      <c r="S83" s="125"/>
      <c r="T83" s="125"/>
      <c r="U83" s="125"/>
      <c r="V83"/>
      <c r="W83"/>
    </row>
    <row r="84" spans="13:23" ht="14.25" customHeight="1">
      <c r="M84"/>
      <c r="O84" s="125"/>
      <c r="P84" s="125"/>
      <c r="Q84" s="125"/>
      <c r="R84" s="125"/>
      <c r="S84" s="125"/>
      <c r="T84" s="125"/>
      <c r="U84" s="125"/>
      <c r="V84"/>
      <c r="W84"/>
    </row>
    <row r="85" spans="13:23" ht="14.25" customHeight="1">
      <c r="M85"/>
      <c r="O85" s="125"/>
      <c r="P85" s="125"/>
      <c r="Q85" s="125"/>
      <c r="R85" s="125"/>
      <c r="S85" s="125"/>
      <c r="T85" s="125"/>
      <c r="U85" s="125"/>
      <c r="V85"/>
      <c r="W85"/>
    </row>
    <row r="86" spans="13:23" ht="14.25" customHeight="1">
      <c r="M86"/>
      <c r="O86" s="125"/>
      <c r="P86" s="125"/>
      <c r="Q86" s="125"/>
      <c r="R86" s="125"/>
      <c r="S86" s="125"/>
      <c r="T86" s="125"/>
      <c r="U86" s="125"/>
      <c r="V86"/>
      <c r="W86"/>
    </row>
    <row r="87" spans="13:23" ht="14.25" customHeight="1">
      <c r="M87"/>
      <c r="O87" s="125"/>
      <c r="P87" s="125"/>
      <c r="Q87" s="125"/>
      <c r="R87" s="125"/>
      <c r="S87" s="125"/>
      <c r="T87" s="125"/>
      <c r="U87" s="125"/>
      <c r="V87"/>
      <c r="W87"/>
    </row>
  </sheetData>
  <mergeCells count="79">
    <mergeCell ref="B5:L5"/>
    <mergeCell ref="A6:M6"/>
    <mergeCell ref="A7:B7"/>
    <mergeCell ref="P25:Q25"/>
    <mergeCell ref="A18:F18"/>
    <mergeCell ref="J18:M18"/>
    <mergeCell ref="L17:M17"/>
    <mergeCell ref="I8:K8"/>
    <mergeCell ref="F8:H8"/>
    <mergeCell ref="L16:M16"/>
    <mergeCell ref="A8:A10"/>
    <mergeCell ref="B8:B10"/>
    <mergeCell ref="L11:M11"/>
    <mergeCell ref="L12:M12"/>
    <mergeCell ref="L15:M15"/>
    <mergeCell ref="R25:S25"/>
    <mergeCell ref="T25:U25"/>
    <mergeCell ref="A1:M1"/>
    <mergeCell ref="C8:E8"/>
    <mergeCell ref="L8:M10"/>
    <mergeCell ref="B2:L2"/>
    <mergeCell ref="P23:Q23"/>
    <mergeCell ref="R23:S23"/>
    <mergeCell ref="T23:U23"/>
    <mergeCell ref="P24:Q24"/>
    <mergeCell ref="R24:S24"/>
    <mergeCell ref="T24:U24"/>
    <mergeCell ref="B3:L3"/>
    <mergeCell ref="L13:M13"/>
    <mergeCell ref="L14:M14"/>
    <mergeCell ref="B4:L4"/>
    <mergeCell ref="V23:W23"/>
    <mergeCell ref="X23:Z23"/>
    <mergeCell ref="AA23:AB23"/>
    <mergeCell ref="AC23:AE23"/>
    <mergeCell ref="AF23:AG23"/>
    <mergeCell ref="AC25:AE25"/>
    <mergeCell ref="AF25:AG25"/>
    <mergeCell ref="V24:W24"/>
    <mergeCell ref="X24:Z24"/>
    <mergeCell ref="AA24:AB24"/>
    <mergeCell ref="AC24:AE24"/>
    <mergeCell ref="AF24:AG24"/>
    <mergeCell ref="V50:W50"/>
    <mergeCell ref="V51:W51"/>
    <mergeCell ref="V25:W25"/>
    <mergeCell ref="X25:Z25"/>
    <mergeCell ref="AA25:AB25"/>
    <mergeCell ref="V56:W56"/>
    <mergeCell ref="V57:W57"/>
    <mergeCell ref="V54:W54"/>
    <mergeCell ref="V55:W55"/>
    <mergeCell ref="V52:W52"/>
    <mergeCell ref="V53:W53"/>
    <mergeCell ref="V61:W61"/>
    <mergeCell ref="V62:W62"/>
    <mergeCell ref="V59:W59"/>
    <mergeCell ref="V60:W60"/>
    <mergeCell ref="V58:W58"/>
    <mergeCell ref="V66:W66"/>
    <mergeCell ref="V67:W67"/>
    <mergeCell ref="V64:W64"/>
    <mergeCell ref="V65:W65"/>
    <mergeCell ref="V63:W63"/>
    <mergeCell ref="V71:W71"/>
    <mergeCell ref="V72:W72"/>
    <mergeCell ref="V69:W69"/>
    <mergeCell ref="V70:W70"/>
    <mergeCell ref="V68:W68"/>
    <mergeCell ref="V76:W76"/>
    <mergeCell ref="V77:W77"/>
    <mergeCell ref="V74:W74"/>
    <mergeCell ref="V75:W75"/>
    <mergeCell ref="V73:W73"/>
    <mergeCell ref="V82:W82"/>
    <mergeCell ref="V80:W80"/>
    <mergeCell ref="V81:W81"/>
    <mergeCell ref="V78:W78"/>
    <mergeCell ref="V79:W79"/>
  </mergeCells>
  <phoneticPr fontId="17" type="noConversion"/>
  <printOptions horizontalCentered="1" verticalCentered="1"/>
  <pageMargins left="0" right="0" top="0" bottom="0" header="0.31496062992125984" footer="0.31496062992125984"/>
  <pageSetup paperSize="9" scale="92"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tabColor theme="3" tint="0.39997558519241921"/>
  </sheetPr>
  <dimension ref="A1:K19"/>
  <sheetViews>
    <sheetView view="pageBreakPreview" zoomScaleNormal="100" zoomScaleSheetLayoutView="100" workbookViewId="0">
      <selection activeCell="P44" sqref="P44"/>
    </sheetView>
  </sheetViews>
  <sheetFormatPr defaultColWidth="9.125" defaultRowHeight="14.25"/>
  <cols>
    <col min="1" max="1" width="6.625" style="3" customWidth="1"/>
    <col min="2" max="2" width="35.625" style="1" customWidth="1"/>
    <col min="3" max="8" width="7.625" style="1" customWidth="1"/>
    <col min="9" max="9" width="30.625" style="1" customWidth="1"/>
    <col min="10" max="10" width="6.5" style="1" customWidth="1"/>
    <col min="11" max="16384" width="9.125" style="1"/>
  </cols>
  <sheetData>
    <row r="1" spans="1:11" s="5" customFormat="1" ht="60" customHeight="1">
      <c r="A1" s="406"/>
      <c r="B1" s="352"/>
      <c r="C1" s="352"/>
      <c r="D1" s="352"/>
      <c r="E1" s="352"/>
      <c r="F1" s="352"/>
      <c r="G1" s="352"/>
      <c r="H1" s="352"/>
      <c r="I1" s="352"/>
      <c r="J1" s="352"/>
      <c r="K1" s="10"/>
    </row>
    <row r="2" spans="1:11" ht="15.75" customHeight="1">
      <c r="A2" s="407" t="s">
        <v>428</v>
      </c>
      <c r="B2" s="407"/>
      <c r="C2" s="407"/>
      <c r="D2" s="407"/>
      <c r="E2" s="407"/>
      <c r="F2" s="407"/>
      <c r="G2" s="407"/>
      <c r="H2" s="407"/>
      <c r="I2" s="407"/>
      <c r="J2" s="407"/>
    </row>
    <row r="3" spans="1:11" ht="18" customHeight="1">
      <c r="A3" s="407" t="s">
        <v>4</v>
      </c>
      <c r="B3" s="407"/>
      <c r="C3" s="407"/>
      <c r="D3" s="407"/>
      <c r="E3" s="407"/>
      <c r="F3" s="407"/>
      <c r="G3" s="407"/>
      <c r="H3" s="407"/>
      <c r="I3" s="407"/>
      <c r="J3" s="407"/>
    </row>
    <row r="4" spans="1:11" ht="15.75" customHeight="1">
      <c r="A4" s="415" t="s">
        <v>380</v>
      </c>
      <c r="B4" s="415"/>
      <c r="C4" s="415"/>
      <c r="D4" s="415"/>
      <c r="E4" s="415"/>
      <c r="F4" s="415"/>
      <c r="G4" s="415"/>
      <c r="H4" s="415"/>
      <c r="I4" s="415"/>
      <c r="J4" s="415"/>
    </row>
    <row r="5" spans="1:11" ht="15.75" customHeight="1">
      <c r="A5" s="415" t="s">
        <v>137</v>
      </c>
      <c r="B5" s="415"/>
      <c r="C5" s="415"/>
      <c r="D5" s="415"/>
      <c r="E5" s="415"/>
      <c r="F5" s="415"/>
      <c r="G5" s="415"/>
      <c r="H5" s="415"/>
      <c r="I5" s="415"/>
      <c r="J5" s="415"/>
    </row>
    <row r="6" spans="1:11" ht="15.75" customHeight="1">
      <c r="A6" s="415">
        <v>2022</v>
      </c>
      <c r="B6" s="415"/>
      <c r="C6" s="415"/>
      <c r="D6" s="415"/>
      <c r="E6" s="415"/>
      <c r="F6" s="415"/>
      <c r="G6" s="415"/>
      <c r="H6" s="415"/>
      <c r="I6" s="415"/>
      <c r="J6" s="415"/>
    </row>
    <row r="7" spans="1:11" ht="16.5" customHeight="1">
      <c r="A7" s="450" t="s">
        <v>500</v>
      </c>
      <c r="B7" s="451"/>
      <c r="C7" s="36"/>
      <c r="D7" s="175"/>
      <c r="E7" s="43"/>
      <c r="F7" s="37"/>
      <c r="G7" s="36"/>
      <c r="H7" s="118"/>
      <c r="I7" s="452" t="s">
        <v>499</v>
      </c>
      <c r="J7" s="452"/>
    </row>
    <row r="8" spans="1:11" ht="24" customHeight="1" thickBot="1">
      <c r="A8" s="460" t="s">
        <v>270</v>
      </c>
      <c r="B8" s="461" t="s">
        <v>16</v>
      </c>
      <c r="C8" s="456" t="s">
        <v>33</v>
      </c>
      <c r="D8" s="454"/>
      <c r="E8" s="454"/>
      <c r="F8" s="454" t="s">
        <v>468</v>
      </c>
      <c r="G8" s="454"/>
      <c r="H8" s="455"/>
      <c r="I8" s="460" t="s">
        <v>22</v>
      </c>
      <c r="J8" s="460"/>
    </row>
    <row r="9" spans="1:11" ht="20.25" customHeight="1" thickTop="1" thickBot="1">
      <c r="A9" s="410"/>
      <c r="B9" s="413"/>
      <c r="C9" s="457" t="s">
        <v>333</v>
      </c>
      <c r="D9" s="458"/>
      <c r="E9" s="458"/>
      <c r="F9" s="458" t="s">
        <v>35</v>
      </c>
      <c r="G9" s="458"/>
      <c r="H9" s="459"/>
      <c r="I9" s="410"/>
      <c r="J9" s="410"/>
    </row>
    <row r="10" spans="1:11" ht="15.75" thickTop="1" thickBot="1">
      <c r="A10" s="410"/>
      <c r="B10" s="413"/>
      <c r="C10" s="69" t="s">
        <v>10</v>
      </c>
      <c r="D10" s="69" t="s">
        <v>266</v>
      </c>
      <c r="E10" s="69" t="s">
        <v>7</v>
      </c>
      <c r="F10" s="69" t="s">
        <v>10</v>
      </c>
      <c r="G10" s="69" t="s">
        <v>266</v>
      </c>
      <c r="H10" s="69" t="s">
        <v>7</v>
      </c>
      <c r="I10" s="410"/>
      <c r="J10" s="410"/>
    </row>
    <row r="11" spans="1:11" ht="16.5" customHeight="1" thickTop="1">
      <c r="A11" s="411"/>
      <c r="B11" s="414"/>
      <c r="C11" s="73" t="s">
        <v>13</v>
      </c>
      <c r="D11" s="73" t="s">
        <v>32</v>
      </c>
      <c r="E11" s="73" t="s">
        <v>332</v>
      </c>
      <c r="F11" s="73" t="s">
        <v>13</v>
      </c>
      <c r="G11" s="73" t="s">
        <v>32</v>
      </c>
      <c r="H11" s="73" t="s">
        <v>332</v>
      </c>
      <c r="I11" s="411"/>
      <c r="J11" s="411"/>
    </row>
    <row r="12" spans="1:11" ht="21" customHeight="1" thickBot="1">
      <c r="A12" s="38">
        <v>4922</v>
      </c>
      <c r="B12" s="39" t="s">
        <v>347</v>
      </c>
      <c r="C12" s="157">
        <f>SUM(D12:E12)</f>
        <v>0</v>
      </c>
      <c r="D12" s="40">
        <v>0</v>
      </c>
      <c r="E12" s="40">
        <v>0</v>
      </c>
      <c r="F12" s="157">
        <f>SUM(G12:H12)</f>
        <v>0</v>
      </c>
      <c r="G12" s="40">
        <v>0</v>
      </c>
      <c r="H12" s="40">
        <v>0</v>
      </c>
      <c r="I12" s="446" t="s">
        <v>349</v>
      </c>
      <c r="J12" s="447"/>
    </row>
    <row r="13" spans="1:11" ht="21" customHeight="1" thickBot="1">
      <c r="A13" s="41">
        <v>4923</v>
      </c>
      <c r="B13" s="42" t="s">
        <v>348</v>
      </c>
      <c r="C13" s="158">
        <f>SUM(D13:E13)</f>
        <v>18531</v>
      </c>
      <c r="D13" s="159">
        <v>18531</v>
      </c>
      <c r="E13" s="159">
        <v>0</v>
      </c>
      <c r="F13" s="158">
        <f>SUM(G13:H13)</f>
        <v>342</v>
      </c>
      <c r="G13" s="159">
        <v>312</v>
      </c>
      <c r="H13" s="159">
        <v>30</v>
      </c>
      <c r="I13" s="434" t="s">
        <v>139</v>
      </c>
      <c r="J13" s="435"/>
    </row>
    <row r="14" spans="1:11" ht="26.25" customHeight="1" thickBot="1">
      <c r="A14" s="38">
        <v>4924</v>
      </c>
      <c r="B14" s="39" t="s">
        <v>350</v>
      </c>
      <c r="C14" s="157">
        <f>SUM(D14:E14)</f>
        <v>0</v>
      </c>
      <c r="D14" s="40">
        <v>0</v>
      </c>
      <c r="E14" s="40">
        <v>0</v>
      </c>
      <c r="F14" s="157">
        <f>SUM(G14:H14)</f>
        <v>0</v>
      </c>
      <c r="G14" s="40">
        <v>0</v>
      </c>
      <c r="H14" s="40">
        <v>0</v>
      </c>
      <c r="I14" s="432" t="s">
        <v>354</v>
      </c>
      <c r="J14" s="433"/>
    </row>
    <row r="15" spans="1:11" ht="21" customHeight="1" thickBot="1">
      <c r="A15" s="41">
        <v>4925</v>
      </c>
      <c r="B15" s="42" t="s">
        <v>352</v>
      </c>
      <c r="C15" s="158">
        <f t="shared" ref="C15:C17" si="0">SUM(D15:E15)</f>
        <v>3972</v>
      </c>
      <c r="D15" s="159">
        <v>3972</v>
      </c>
      <c r="E15" s="159">
        <v>0</v>
      </c>
      <c r="F15" s="158">
        <f t="shared" ref="F15:F17" si="1">SUM(G15:H15)</f>
        <v>98</v>
      </c>
      <c r="G15" s="159">
        <v>98</v>
      </c>
      <c r="H15" s="159">
        <v>0</v>
      </c>
      <c r="I15" s="434" t="s">
        <v>353</v>
      </c>
      <c r="J15" s="435"/>
    </row>
    <row r="16" spans="1:11" ht="26.25" customHeight="1" thickBot="1">
      <c r="A16" s="297">
        <v>5</v>
      </c>
      <c r="B16" s="222" t="s">
        <v>525</v>
      </c>
      <c r="C16" s="223">
        <f t="shared" si="0"/>
        <v>27621</v>
      </c>
      <c r="D16" s="224">
        <v>27621</v>
      </c>
      <c r="E16" s="224">
        <v>0</v>
      </c>
      <c r="F16" s="223">
        <f t="shared" si="1"/>
        <v>398</v>
      </c>
      <c r="G16" s="224">
        <v>397</v>
      </c>
      <c r="H16" s="224">
        <v>1</v>
      </c>
      <c r="I16" s="448" t="s">
        <v>524</v>
      </c>
      <c r="J16" s="449"/>
    </row>
    <row r="17" spans="1:10" ht="21" customHeight="1">
      <c r="A17" s="301">
        <v>61</v>
      </c>
      <c r="B17" s="188" t="s">
        <v>346</v>
      </c>
      <c r="C17" s="191">
        <f t="shared" si="0"/>
        <v>0</v>
      </c>
      <c r="D17" s="192">
        <v>0</v>
      </c>
      <c r="E17" s="192">
        <v>0</v>
      </c>
      <c r="F17" s="191">
        <f t="shared" si="1"/>
        <v>0</v>
      </c>
      <c r="G17" s="192">
        <v>0</v>
      </c>
      <c r="H17" s="192">
        <v>0</v>
      </c>
      <c r="I17" s="441" t="s">
        <v>344</v>
      </c>
      <c r="J17" s="442"/>
    </row>
    <row r="18" spans="1:10" ht="26.25" customHeight="1">
      <c r="A18" s="227" t="s">
        <v>13</v>
      </c>
      <c r="B18" s="208"/>
      <c r="C18" s="209">
        <f t="shared" ref="C18:H18" si="2">SUM(C12:C17)</f>
        <v>50124</v>
      </c>
      <c r="D18" s="210">
        <f t="shared" si="2"/>
        <v>50124</v>
      </c>
      <c r="E18" s="210">
        <f t="shared" si="2"/>
        <v>0</v>
      </c>
      <c r="F18" s="209">
        <f t="shared" si="2"/>
        <v>838</v>
      </c>
      <c r="G18" s="210">
        <f t="shared" si="2"/>
        <v>807</v>
      </c>
      <c r="H18" s="210">
        <f t="shared" si="2"/>
        <v>31</v>
      </c>
      <c r="I18" s="453" t="s">
        <v>10</v>
      </c>
      <c r="J18" s="453"/>
    </row>
    <row r="19" spans="1:10" ht="15" customHeight="1">
      <c r="A19" s="437" t="s">
        <v>522</v>
      </c>
      <c r="B19" s="437"/>
      <c r="C19" s="437"/>
      <c r="D19" s="437"/>
      <c r="E19" s="437"/>
      <c r="F19" s="437"/>
      <c r="G19" s="438" t="s">
        <v>523</v>
      </c>
      <c r="H19" s="438"/>
      <c r="I19" s="438"/>
      <c r="J19" s="438"/>
    </row>
  </sheetData>
  <mergeCells count="24">
    <mergeCell ref="A19:F19"/>
    <mergeCell ref="I18:J18"/>
    <mergeCell ref="F8:H8"/>
    <mergeCell ref="C8:E8"/>
    <mergeCell ref="C9:E9"/>
    <mergeCell ref="F9:H9"/>
    <mergeCell ref="I12:J12"/>
    <mergeCell ref="I17:J17"/>
    <mergeCell ref="I13:J13"/>
    <mergeCell ref="I15:J15"/>
    <mergeCell ref="I8:J11"/>
    <mergeCell ref="I16:J16"/>
    <mergeCell ref="G19:J19"/>
    <mergeCell ref="A8:A11"/>
    <mergeCell ref="B8:B11"/>
    <mergeCell ref="I14:J14"/>
    <mergeCell ref="A1:J1"/>
    <mergeCell ref="A7:B7"/>
    <mergeCell ref="I7:J7"/>
    <mergeCell ref="A2:J2"/>
    <mergeCell ref="A4:J4"/>
    <mergeCell ref="A5:J5"/>
    <mergeCell ref="A3:J3"/>
    <mergeCell ref="A6:J6"/>
  </mergeCells>
  <phoneticPr fontId="17" type="noConversion"/>
  <printOptions horizontalCentered="1" verticalCentered="1"/>
  <pageMargins left="0" right="0" top="0" bottom="0" header="0.31496062992125984" footer="0.31496062992125984"/>
  <pageSetup paperSize="9" scale="90" orientation="landscape"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tabColor theme="3" tint="0.39997558519241921"/>
  </sheetPr>
  <dimension ref="A1:K43"/>
  <sheetViews>
    <sheetView view="pageBreakPreview" topLeftCell="A2" zoomScaleNormal="100" zoomScaleSheetLayoutView="100" workbookViewId="0">
      <selection activeCell="P44" sqref="P44"/>
    </sheetView>
  </sheetViews>
  <sheetFormatPr defaultColWidth="9.125" defaultRowHeight="14.25"/>
  <cols>
    <col min="1" max="1" width="11.625" style="46" customWidth="1"/>
    <col min="2" max="2" width="25.625" style="12" customWidth="1"/>
    <col min="3" max="3" width="9.5" style="12" customWidth="1"/>
    <col min="4" max="4" width="9.875" style="12" customWidth="1"/>
    <col min="5" max="5" width="9.75" style="12" customWidth="1"/>
    <col min="6" max="6" width="9.5" style="12" customWidth="1"/>
    <col min="7" max="7" width="9.375" style="12" customWidth="1"/>
    <col min="8" max="8" width="9.5" style="12" customWidth="1"/>
    <col min="9" max="9" width="25.625" style="12" customWidth="1"/>
    <col min="10" max="10" width="11.625" style="12" customWidth="1"/>
    <col min="11" max="16384" width="9.125" style="12"/>
  </cols>
  <sheetData>
    <row r="1" spans="1:11" s="5" customFormat="1" ht="59.25" customHeight="1">
      <c r="A1" s="406"/>
      <c r="B1" s="352"/>
      <c r="C1" s="352"/>
      <c r="D1" s="352"/>
      <c r="E1" s="352"/>
      <c r="F1" s="352"/>
      <c r="G1" s="352"/>
      <c r="H1" s="352"/>
      <c r="I1" s="352"/>
      <c r="J1" s="352"/>
      <c r="K1" s="10"/>
    </row>
    <row r="2" spans="1:11" ht="15.75" customHeight="1">
      <c r="A2" s="407" t="s">
        <v>55</v>
      </c>
      <c r="B2" s="407"/>
      <c r="C2" s="407"/>
      <c r="D2" s="407"/>
      <c r="E2" s="407"/>
      <c r="F2" s="407"/>
      <c r="G2" s="407"/>
      <c r="H2" s="407"/>
      <c r="I2" s="407"/>
      <c r="J2" s="407"/>
    </row>
    <row r="3" spans="1:11" ht="15.75" customHeight="1">
      <c r="A3" s="407" t="s">
        <v>4</v>
      </c>
      <c r="B3" s="407"/>
      <c r="C3" s="407"/>
      <c r="D3" s="407"/>
      <c r="E3" s="407"/>
      <c r="F3" s="407"/>
      <c r="G3" s="407"/>
      <c r="H3" s="407"/>
      <c r="I3" s="407"/>
      <c r="J3" s="407"/>
    </row>
    <row r="4" spans="1:11" ht="15.75" customHeight="1">
      <c r="A4" s="415" t="s">
        <v>381</v>
      </c>
      <c r="B4" s="415"/>
      <c r="C4" s="415"/>
      <c r="D4" s="415"/>
      <c r="E4" s="415"/>
      <c r="F4" s="415"/>
      <c r="G4" s="415"/>
      <c r="H4" s="415"/>
      <c r="I4" s="415"/>
      <c r="J4" s="415"/>
    </row>
    <row r="5" spans="1:11" ht="15.75" customHeight="1">
      <c r="A5" s="415" t="s">
        <v>137</v>
      </c>
      <c r="B5" s="415"/>
      <c r="C5" s="415"/>
      <c r="D5" s="415"/>
      <c r="E5" s="415"/>
      <c r="F5" s="415"/>
      <c r="G5" s="415"/>
      <c r="H5" s="415"/>
      <c r="I5" s="415"/>
      <c r="J5" s="415"/>
    </row>
    <row r="6" spans="1:11" ht="15.75" customHeight="1">
      <c r="A6" s="415">
        <v>2022</v>
      </c>
      <c r="B6" s="415"/>
      <c r="C6" s="415"/>
      <c r="D6" s="415"/>
      <c r="E6" s="415"/>
      <c r="F6" s="415"/>
      <c r="G6" s="415"/>
      <c r="H6" s="415"/>
      <c r="I6" s="415"/>
      <c r="J6" s="415"/>
    </row>
    <row r="7" spans="1:11" ht="16.5" customHeight="1">
      <c r="A7" s="450" t="s">
        <v>448</v>
      </c>
      <c r="B7" s="451"/>
      <c r="C7" s="36"/>
      <c r="D7" s="175"/>
      <c r="E7" s="415"/>
      <c r="F7" s="415"/>
      <c r="G7" s="36"/>
      <c r="H7" s="118"/>
      <c r="I7" s="452" t="s">
        <v>131</v>
      </c>
      <c r="J7" s="452"/>
    </row>
    <row r="8" spans="1:11" ht="24" customHeight="1">
      <c r="A8" s="471" t="s">
        <v>49</v>
      </c>
      <c r="B8" s="471"/>
      <c r="C8" s="466" t="s">
        <v>33</v>
      </c>
      <c r="D8" s="466"/>
      <c r="E8" s="466"/>
      <c r="F8" s="466" t="s">
        <v>468</v>
      </c>
      <c r="G8" s="466"/>
      <c r="H8" s="466"/>
      <c r="I8" s="467" t="s">
        <v>50</v>
      </c>
      <c r="J8" s="467"/>
    </row>
    <row r="9" spans="1:11" ht="31.5" customHeight="1">
      <c r="A9" s="472"/>
      <c r="B9" s="472"/>
      <c r="C9" s="465" t="s">
        <v>333</v>
      </c>
      <c r="D9" s="465"/>
      <c r="E9" s="465"/>
      <c r="F9" s="465" t="s">
        <v>35</v>
      </c>
      <c r="G9" s="465"/>
      <c r="H9" s="465"/>
      <c r="I9" s="468"/>
      <c r="J9" s="468"/>
    </row>
    <row r="10" spans="1:11">
      <c r="A10" s="472"/>
      <c r="B10" s="472"/>
      <c r="C10" s="69" t="s">
        <v>10</v>
      </c>
      <c r="D10" s="51" t="s">
        <v>51</v>
      </c>
      <c r="E10" s="51" t="s">
        <v>52</v>
      </c>
      <c r="F10" s="69" t="s">
        <v>10</v>
      </c>
      <c r="G10" s="69" t="s">
        <v>24</v>
      </c>
      <c r="H10" s="69" t="s">
        <v>25</v>
      </c>
      <c r="I10" s="468"/>
      <c r="J10" s="468"/>
    </row>
    <row r="11" spans="1:11" ht="22.5">
      <c r="A11" s="473"/>
      <c r="B11" s="473"/>
      <c r="C11" s="73" t="s">
        <v>13</v>
      </c>
      <c r="D11" s="74" t="s">
        <v>53</v>
      </c>
      <c r="E11" s="74" t="s">
        <v>54</v>
      </c>
      <c r="F11" s="73" t="s">
        <v>13</v>
      </c>
      <c r="G11" s="73" t="s">
        <v>26</v>
      </c>
      <c r="H11" s="73" t="s">
        <v>27</v>
      </c>
      <c r="I11" s="469"/>
      <c r="J11" s="469"/>
    </row>
    <row r="12" spans="1:11" ht="30" customHeight="1" thickBot="1">
      <c r="A12" s="476" t="s">
        <v>36</v>
      </c>
      <c r="B12" s="476"/>
      <c r="C12" s="53">
        <f>SUM(D12:E12)</f>
        <v>5219</v>
      </c>
      <c r="D12" s="54">
        <v>0</v>
      </c>
      <c r="E12" s="54">
        <v>5219</v>
      </c>
      <c r="F12" s="53">
        <f>SUM(G12:H12)</f>
        <v>21</v>
      </c>
      <c r="G12" s="54">
        <v>0</v>
      </c>
      <c r="H12" s="54">
        <v>21</v>
      </c>
      <c r="I12" s="479" t="s">
        <v>337</v>
      </c>
      <c r="J12" s="479"/>
    </row>
    <row r="13" spans="1:11" ht="30" customHeight="1" thickTop="1" thickBot="1">
      <c r="A13" s="464" t="s">
        <v>37</v>
      </c>
      <c r="B13" s="464"/>
      <c r="C13" s="55">
        <f>SUM(D13:E13)</f>
        <v>0</v>
      </c>
      <c r="D13" s="56">
        <v>0</v>
      </c>
      <c r="E13" s="56">
        <v>0</v>
      </c>
      <c r="F13" s="55">
        <f>SUM(G13:H13)</f>
        <v>31</v>
      </c>
      <c r="G13" s="56">
        <v>0</v>
      </c>
      <c r="H13" s="56">
        <v>31</v>
      </c>
      <c r="I13" s="462" t="s">
        <v>338</v>
      </c>
      <c r="J13" s="462"/>
    </row>
    <row r="14" spans="1:11" ht="30" customHeight="1" thickTop="1" thickBot="1">
      <c r="A14" s="463" t="s">
        <v>38</v>
      </c>
      <c r="B14" s="463"/>
      <c r="C14" s="53">
        <f>SUM(D14:E14)</f>
        <v>20655</v>
      </c>
      <c r="D14" s="54">
        <v>419</v>
      </c>
      <c r="E14" s="54">
        <v>20236</v>
      </c>
      <c r="F14" s="53">
        <f>SUM(G14:H14)</f>
        <v>157</v>
      </c>
      <c r="G14" s="54">
        <v>0</v>
      </c>
      <c r="H14" s="54">
        <v>157</v>
      </c>
      <c r="I14" s="470" t="s">
        <v>39</v>
      </c>
      <c r="J14" s="470"/>
    </row>
    <row r="15" spans="1:11" ht="30" customHeight="1" thickTop="1" thickBot="1">
      <c r="A15" s="464" t="s">
        <v>40</v>
      </c>
      <c r="B15" s="464"/>
      <c r="C15" s="55">
        <f t="shared" ref="C15:C20" si="0">SUM(D15:E15)</f>
        <v>2689</v>
      </c>
      <c r="D15" s="56">
        <v>86</v>
      </c>
      <c r="E15" s="56">
        <v>2603</v>
      </c>
      <c r="F15" s="55">
        <f t="shared" ref="F15:F20" si="1">SUM(G15:H15)</f>
        <v>62</v>
      </c>
      <c r="G15" s="56">
        <v>0</v>
      </c>
      <c r="H15" s="56">
        <v>62</v>
      </c>
      <c r="I15" s="462" t="s">
        <v>339</v>
      </c>
      <c r="J15" s="462"/>
    </row>
    <row r="16" spans="1:11" ht="30" customHeight="1" thickTop="1" thickBot="1">
      <c r="A16" s="463" t="s">
        <v>41</v>
      </c>
      <c r="B16" s="463"/>
      <c r="C16" s="53">
        <f t="shared" si="0"/>
        <v>6770</v>
      </c>
      <c r="D16" s="54">
        <v>86</v>
      </c>
      <c r="E16" s="54">
        <v>6684</v>
      </c>
      <c r="F16" s="53">
        <f t="shared" si="1"/>
        <v>81</v>
      </c>
      <c r="G16" s="54">
        <v>10</v>
      </c>
      <c r="H16" s="54">
        <v>71</v>
      </c>
      <c r="I16" s="470" t="s">
        <v>340</v>
      </c>
      <c r="J16" s="470"/>
    </row>
    <row r="17" spans="1:11" ht="30" customHeight="1" thickTop="1" thickBot="1">
      <c r="A17" s="464" t="s">
        <v>42</v>
      </c>
      <c r="B17" s="464"/>
      <c r="C17" s="55">
        <f t="shared" si="0"/>
        <v>981</v>
      </c>
      <c r="D17" s="56">
        <v>43</v>
      </c>
      <c r="E17" s="56">
        <v>938</v>
      </c>
      <c r="F17" s="55">
        <f t="shared" si="1"/>
        <v>28</v>
      </c>
      <c r="G17" s="56">
        <v>0</v>
      </c>
      <c r="H17" s="56">
        <v>28</v>
      </c>
      <c r="I17" s="462" t="s">
        <v>341</v>
      </c>
      <c r="J17" s="462"/>
    </row>
    <row r="18" spans="1:11" ht="30" customHeight="1" thickTop="1" thickBot="1">
      <c r="A18" s="463" t="s">
        <v>43</v>
      </c>
      <c r="B18" s="463"/>
      <c r="C18" s="53">
        <f t="shared" si="0"/>
        <v>1224</v>
      </c>
      <c r="D18" s="54">
        <v>0</v>
      </c>
      <c r="E18" s="54">
        <v>1224</v>
      </c>
      <c r="F18" s="53">
        <f t="shared" si="1"/>
        <v>32</v>
      </c>
      <c r="G18" s="54">
        <v>0</v>
      </c>
      <c r="H18" s="54">
        <v>32</v>
      </c>
      <c r="I18" s="470" t="s">
        <v>44</v>
      </c>
      <c r="J18" s="470"/>
    </row>
    <row r="19" spans="1:11" ht="30" customHeight="1" thickTop="1" thickBot="1">
      <c r="A19" s="464" t="s">
        <v>45</v>
      </c>
      <c r="B19" s="464"/>
      <c r="C19" s="55">
        <f t="shared" si="0"/>
        <v>12585</v>
      </c>
      <c r="D19" s="56">
        <v>0</v>
      </c>
      <c r="E19" s="56">
        <v>12585</v>
      </c>
      <c r="F19" s="55">
        <f t="shared" si="1"/>
        <v>426</v>
      </c>
      <c r="G19" s="56">
        <v>0</v>
      </c>
      <c r="H19" s="56">
        <v>426</v>
      </c>
      <c r="I19" s="462" t="s">
        <v>46</v>
      </c>
      <c r="J19" s="462"/>
    </row>
    <row r="20" spans="1:11" ht="30" customHeight="1" thickTop="1">
      <c r="A20" s="478" t="s">
        <v>47</v>
      </c>
      <c r="B20" s="478"/>
      <c r="C20" s="101">
        <f t="shared" si="0"/>
        <v>0</v>
      </c>
      <c r="D20" s="105">
        <v>0</v>
      </c>
      <c r="E20" s="105">
        <v>0</v>
      </c>
      <c r="F20" s="101">
        <f t="shared" si="1"/>
        <v>0</v>
      </c>
      <c r="G20" s="105">
        <v>0</v>
      </c>
      <c r="H20" s="105">
        <v>0</v>
      </c>
      <c r="I20" s="477" t="s">
        <v>48</v>
      </c>
      <c r="J20" s="477"/>
    </row>
    <row r="21" spans="1:11" ht="47.25" customHeight="1">
      <c r="A21" s="474" t="s">
        <v>13</v>
      </c>
      <c r="B21" s="474"/>
      <c r="C21" s="165">
        <f t="shared" ref="C21:G21" si="2">SUM(C12:C20)</f>
        <v>50123</v>
      </c>
      <c r="D21" s="165">
        <f t="shared" si="2"/>
        <v>634</v>
      </c>
      <c r="E21" s="165">
        <f t="shared" si="2"/>
        <v>49489</v>
      </c>
      <c r="F21" s="165">
        <f t="shared" si="2"/>
        <v>838</v>
      </c>
      <c r="G21" s="165">
        <f t="shared" si="2"/>
        <v>10</v>
      </c>
      <c r="H21" s="165">
        <f>SUM(H12:H20)</f>
        <v>828</v>
      </c>
      <c r="I21" s="475" t="s">
        <v>10</v>
      </c>
      <c r="J21" s="475"/>
    </row>
    <row r="22" spans="1:11" ht="17.25" customHeight="1">
      <c r="K22" s="46"/>
    </row>
    <row r="23" spans="1:11">
      <c r="K23" s="46"/>
    </row>
    <row r="24" spans="1:11">
      <c r="K24" s="46"/>
    </row>
    <row r="25" spans="1:11">
      <c r="K25" s="46"/>
    </row>
    <row r="26" spans="1:11">
      <c r="K26" s="46"/>
    </row>
    <row r="27" spans="1:11">
      <c r="K27" s="46"/>
    </row>
    <row r="28" spans="1:11">
      <c r="K28" s="46"/>
    </row>
    <row r="29" spans="1:11">
      <c r="K29" s="46"/>
    </row>
    <row r="30" spans="1:11">
      <c r="K30" s="46"/>
    </row>
    <row r="31" spans="1:11">
      <c r="K31" s="46"/>
    </row>
    <row r="32" spans="1:11">
      <c r="K32" s="46"/>
    </row>
    <row r="33" spans="1:11">
      <c r="A33" s="12"/>
      <c r="K33" s="46"/>
    </row>
    <row r="34" spans="1:11">
      <c r="A34" s="12"/>
      <c r="K34" s="46"/>
    </row>
    <row r="35" spans="1:11">
      <c r="A35" s="12"/>
      <c r="K35" s="46"/>
    </row>
    <row r="36" spans="1:11">
      <c r="A36" s="12"/>
      <c r="K36" s="46"/>
    </row>
    <row r="37" spans="1:11">
      <c r="A37" s="12"/>
      <c r="K37" s="46"/>
    </row>
    <row r="38" spans="1:11">
      <c r="A38" s="12"/>
      <c r="K38" s="46"/>
    </row>
    <row r="39" spans="1:11">
      <c r="A39" s="12"/>
      <c r="K39" s="46"/>
    </row>
    <row r="40" spans="1:11">
      <c r="A40" s="12"/>
      <c r="K40" s="46"/>
    </row>
    <row r="41" spans="1:11">
      <c r="A41" s="12"/>
      <c r="K41" s="46"/>
    </row>
    <row r="42" spans="1:11">
      <c r="A42" s="12"/>
      <c r="K42" s="46"/>
    </row>
    <row r="43" spans="1:11">
      <c r="A43" s="12"/>
      <c r="K43" s="46"/>
    </row>
  </sheetData>
  <mergeCells count="35">
    <mergeCell ref="A1:J1"/>
    <mergeCell ref="A7:B7"/>
    <mergeCell ref="I7:J7"/>
    <mergeCell ref="E7:F7"/>
    <mergeCell ref="A5:J5"/>
    <mergeCell ref="A2:J2"/>
    <mergeCell ref="A3:J3"/>
    <mergeCell ref="A6:J6"/>
    <mergeCell ref="A4:J4"/>
    <mergeCell ref="A21:B21"/>
    <mergeCell ref="I21:J21"/>
    <mergeCell ref="A12:B12"/>
    <mergeCell ref="A13:B13"/>
    <mergeCell ref="A14:B14"/>
    <mergeCell ref="A15:B15"/>
    <mergeCell ref="I19:J19"/>
    <mergeCell ref="I20:J20"/>
    <mergeCell ref="I16:J16"/>
    <mergeCell ref="I17:J17"/>
    <mergeCell ref="A20:B20"/>
    <mergeCell ref="I18:J18"/>
    <mergeCell ref="I12:J12"/>
    <mergeCell ref="A17:B17"/>
    <mergeCell ref="A18:B18"/>
    <mergeCell ref="I13:J13"/>
    <mergeCell ref="I15:J15"/>
    <mergeCell ref="A16:B16"/>
    <mergeCell ref="A19:B19"/>
    <mergeCell ref="F9:H9"/>
    <mergeCell ref="F8:H8"/>
    <mergeCell ref="I8:J11"/>
    <mergeCell ref="I14:J14"/>
    <mergeCell ref="A8:B11"/>
    <mergeCell ref="C8:E8"/>
    <mergeCell ref="C9:E9"/>
  </mergeCells>
  <phoneticPr fontId="17" type="noConversion"/>
  <printOptions horizontalCentered="1" verticalCentered="1"/>
  <pageMargins left="0" right="0" top="0" bottom="0" header="0.31496062992125984" footer="0.31496062992125984"/>
  <pageSetup paperSize="9" scale="90" orientation="landscape"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tabColor theme="3" tint="0.39997558519241921"/>
  </sheetPr>
  <dimension ref="A1:L18"/>
  <sheetViews>
    <sheetView view="pageBreakPreview"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10" width="8.625" style="12" customWidth="1"/>
    <col min="11" max="11" width="30.625" style="12" customWidth="1"/>
    <col min="12" max="12" width="6.625" style="12" customWidth="1"/>
    <col min="13" max="16384" width="9.125" style="12"/>
  </cols>
  <sheetData>
    <row r="1" spans="1:12" s="5" customFormat="1" ht="48" customHeight="1">
      <c r="A1" s="406"/>
      <c r="B1" s="352"/>
      <c r="C1" s="352"/>
      <c r="D1" s="352"/>
      <c r="E1" s="352"/>
      <c r="F1" s="352"/>
      <c r="G1" s="352"/>
      <c r="H1" s="352"/>
      <c r="I1" s="352"/>
      <c r="J1" s="352"/>
      <c r="K1" s="352"/>
      <c r="L1" s="352"/>
    </row>
    <row r="2" spans="1:12" ht="15.75" customHeight="1">
      <c r="A2" s="407" t="s">
        <v>70</v>
      </c>
      <c r="B2" s="407"/>
      <c r="C2" s="407"/>
      <c r="D2" s="407"/>
      <c r="E2" s="407"/>
      <c r="F2" s="407"/>
      <c r="G2" s="407"/>
      <c r="H2" s="407"/>
      <c r="I2" s="407"/>
      <c r="J2" s="407"/>
      <c r="K2" s="407"/>
      <c r="L2" s="407"/>
    </row>
    <row r="3" spans="1:12" ht="15.75" customHeight="1">
      <c r="A3" s="407" t="s">
        <v>4</v>
      </c>
      <c r="B3" s="407"/>
      <c r="C3" s="407"/>
      <c r="D3" s="407"/>
      <c r="E3" s="407"/>
      <c r="F3" s="407"/>
      <c r="G3" s="407"/>
      <c r="H3" s="407"/>
      <c r="I3" s="407"/>
      <c r="J3" s="407"/>
      <c r="K3" s="407"/>
      <c r="L3" s="407"/>
    </row>
    <row r="4" spans="1:12" ht="15.75" customHeight="1">
      <c r="A4" s="415" t="s">
        <v>71</v>
      </c>
      <c r="B4" s="415"/>
      <c r="C4" s="415"/>
      <c r="D4" s="415"/>
      <c r="E4" s="415"/>
      <c r="F4" s="415"/>
      <c r="G4" s="415"/>
      <c r="H4" s="415"/>
      <c r="I4" s="415"/>
      <c r="J4" s="415"/>
      <c r="K4" s="415"/>
      <c r="L4" s="415"/>
    </row>
    <row r="5" spans="1:12" ht="15.75" customHeight="1">
      <c r="A5" s="415" t="s">
        <v>137</v>
      </c>
      <c r="B5" s="415"/>
      <c r="C5" s="415"/>
      <c r="D5" s="415"/>
      <c r="E5" s="415"/>
      <c r="F5" s="415"/>
      <c r="G5" s="415"/>
      <c r="H5" s="415"/>
      <c r="I5" s="415"/>
      <c r="J5" s="415"/>
      <c r="K5" s="415"/>
      <c r="L5" s="415"/>
    </row>
    <row r="6" spans="1:12" ht="15.75" customHeight="1">
      <c r="A6" s="415">
        <v>2022</v>
      </c>
      <c r="B6" s="415"/>
      <c r="C6" s="415"/>
      <c r="D6" s="415"/>
      <c r="E6" s="415"/>
      <c r="F6" s="415"/>
      <c r="G6" s="415"/>
      <c r="H6" s="415"/>
      <c r="I6" s="415"/>
      <c r="J6" s="415"/>
      <c r="K6" s="415"/>
      <c r="L6" s="415"/>
    </row>
    <row r="7" spans="1:12" ht="16.5" customHeight="1">
      <c r="A7" s="450" t="s">
        <v>449</v>
      </c>
      <c r="B7" s="451"/>
      <c r="D7" s="175"/>
      <c r="E7" s="37"/>
      <c r="F7" s="415"/>
      <c r="G7" s="415"/>
      <c r="H7" s="37"/>
      <c r="I7" s="37"/>
      <c r="J7" s="37"/>
      <c r="K7" s="452" t="s">
        <v>130</v>
      </c>
      <c r="L7" s="452"/>
    </row>
    <row r="8" spans="1:12" ht="41.25" customHeight="1">
      <c r="A8" s="486" t="s">
        <v>270</v>
      </c>
      <c r="B8" s="471" t="s">
        <v>16</v>
      </c>
      <c r="C8" s="69" t="s">
        <v>56</v>
      </c>
      <c r="D8" s="69" t="s">
        <v>57</v>
      </c>
      <c r="E8" s="69" t="s">
        <v>58</v>
      </c>
      <c r="F8" s="69" t="s">
        <v>469</v>
      </c>
      <c r="G8" s="69" t="s">
        <v>59</v>
      </c>
      <c r="H8" s="69" t="s">
        <v>60</v>
      </c>
      <c r="I8" s="69" t="s">
        <v>61</v>
      </c>
      <c r="J8" s="69" t="s">
        <v>62</v>
      </c>
      <c r="K8" s="467" t="s">
        <v>22</v>
      </c>
      <c r="L8" s="480"/>
    </row>
    <row r="9" spans="1:12" ht="45">
      <c r="A9" s="487"/>
      <c r="B9" s="473"/>
      <c r="C9" s="73" t="s">
        <v>13</v>
      </c>
      <c r="D9" s="73" t="s">
        <v>63</v>
      </c>
      <c r="E9" s="73" t="s">
        <v>64</v>
      </c>
      <c r="F9" s="73" t="s">
        <v>65</v>
      </c>
      <c r="G9" s="73" t="s">
        <v>66</v>
      </c>
      <c r="H9" s="73" t="s">
        <v>67</v>
      </c>
      <c r="I9" s="73" t="s">
        <v>68</v>
      </c>
      <c r="J9" s="73" t="s">
        <v>69</v>
      </c>
      <c r="K9" s="469"/>
      <c r="L9" s="481"/>
    </row>
    <row r="10" spans="1:12" ht="21" customHeight="1" thickBot="1">
      <c r="A10" s="38">
        <v>4922</v>
      </c>
      <c r="B10" s="39" t="s">
        <v>347</v>
      </c>
      <c r="C10" s="162">
        <f>SUM(D10:J10)</f>
        <v>0</v>
      </c>
      <c r="D10" s="40">
        <v>0</v>
      </c>
      <c r="E10" s="40">
        <v>0</v>
      </c>
      <c r="F10" s="40">
        <v>0</v>
      </c>
      <c r="G10" s="40">
        <v>0</v>
      </c>
      <c r="H10" s="40">
        <v>0</v>
      </c>
      <c r="I10" s="40">
        <v>0</v>
      </c>
      <c r="J10" s="40">
        <v>0</v>
      </c>
      <c r="K10" s="485" t="s">
        <v>349</v>
      </c>
      <c r="L10" s="485"/>
    </row>
    <row r="11" spans="1:12" ht="21" customHeight="1" thickBot="1">
      <c r="A11" s="41">
        <v>4923</v>
      </c>
      <c r="B11" s="42" t="s">
        <v>348</v>
      </c>
      <c r="C11" s="124">
        <f t="shared" ref="C11:C15" si="0">SUM(D11:J11)</f>
        <v>18824</v>
      </c>
      <c r="D11" s="159">
        <v>0</v>
      </c>
      <c r="E11" s="159">
        <v>309</v>
      </c>
      <c r="F11" s="159">
        <v>4193</v>
      </c>
      <c r="G11" s="159">
        <v>6997</v>
      </c>
      <c r="H11" s="159">
        <v>7325</v>
      </c>
      <c r="I11" s="159">
        <v>0</v>
      </c>
      <c r="J11" s="159">
        <v>0</v>
      </c>
      <c r="K11" s="484" t="s">
        <v>139</v>
      </c>
      <c r="L11" s="484"/>
    </row>
    <row r="12" spans="1:12" ht="27.75" customHeight="1" thickBot="1">
      <c r="A12" s="38">
        <v>4924</v>
      </c>
      <c r="B12" s="39" t="s">
        <v>350</v>
      </c>
      <c r="C12" s="163">
        <f t="shared" si="0"/>
        <v>0</v>
      </c>
      <c r="D12" s="40">
        <v>0</v>
      </c>
      <c r="E12" s="40">
        <v>0</v>
      </c>
      <c r="F12" s="40">
        <v>0</v>
      </c>
      <c r="G12" s="40">
        <v>0</v>
      </c>
      <c r="H12" s="40">
        <v>0</v>
      </c>
      <c r="I12" s="40">
        <v>0</v>
      </c>
      <c r="J12" s="40">
        <v>0</v>
      </c>
      <c r="K12" s="485" t="s">
        <v>354</v>
      </c>
      <c r="L12" s="485"/>
    </row>
    <row r="13" spans="1:12" ht="21" customHeight="1" thickBot="1">
      <c r="A13" s="41">
        <v>4925</v>
      </c>
      <c r="B13" s="42" t="s">
        <v>352</v>
      </c>
      <c r="C13" s="124">
        <f t="shared" si="0"/>
        <v>6385</v>
      </c>
      <c r="D13" s="159">
        <v>259</v>
      </c>
      <c r="E13" s="159">
        <v>45</v>
      </c>
      <c r="F13" s="159">
        <v>528</v>
      </c>
      <c r="G13" s="159">
        <v>99</v>
      </c>
      <c r="H13" s="159">
        <v>5454</v>
      </c>
      <c r="I13" s="159">
        <v>0</v>
      </c>
      <c r="J13" s="159">
        <v>0</v>
      </c>
      <c r="K13" s="484" t="s">
        <v>353</v>
      </c>
      <c r="L13" s="484"/>
    </row>
    <row r="14" spans="1:12" s="193" customFormat="1" ht="27.75" customHeight="1" thickBot="1">
      <c r="A14" s="297">
        <v>5</v>
      </c>
      <c r="B14" s="222" t="s">
        <v>525</v>
      </c>
      <c r="C14" s="226">
        <f t="shared" si="0"/>
        <v>4123</v>
      </c>
      <c r="D14" s="224">
        <v>1316</v>
      </c>
      <c r="E14" s="224">
        <v>382</v>
      </c>
      <c r="F14" s="224">
        <v>81</v>
      </c>
      <c r="G14" s="224">
        <v>1124</v>
      </c>
      <c r="H14" s="224">
        <v>1026</v>
      </c>
      <c r="I14" s="224">
        <v>194</v>
      </c>
      <c r="J14" s="224">
        <v>0</v>
      </c>
      <c r="K14" s="482" t="s">
        <v>524</v>
      </c>
      <c r="L14" s="482"/>
    </row>
    <row r="15" spans="1:12" ht="21" customHeight="1">
      <c r="A15" s="301">
        <v>61</v>
      </c>
      <c r="B15" s="188" t="s">
        <v>346</v>
      </c>
      <c r="C15" s="191">
        <f t="shared" si="0"/>
        <v>0</v>
      </c>
      <c r="D15" s="192">
        <v>0</v>
      </c>
      <c r="E15" s="192">
        <v>0</v>
      </c>
      <c r="F15" s="192">
        <v>0</v>
      </c>
      <c r="G15" s="192">
        <v>0</v>
      </c>
      <c r="H15" s="192">
        <v>0</v>
      </c>
      <c r="I15" s="192">
        <v>0</v>
      </c>
      <c r="J15" s="192">
        <v>0</v>
      </c>
      <c r="K15" s="483" t="s">
        <v>344</v>
      </c>
      <c r="L15" s="483"/>
    </row>
    <row r="16" spans="1:12" ht="27.75" customHeight="1">
      <c r="A16" s="227" t="s">
        <v>13</v>
      </c>
      <c r="B16" s="208"/>
      <c r="C16" s="209">
        <f>SUM(C10:C15)</f>
        <v>29332</v>
      </c>
      <c r="D16" s="210">
        <f t="shared" ref="D16:J16" si="1">SUM(D10:D15)</f>
        <v>1575</v>
      </c>
      <c r="E16" s="210">
        <f t="shared" si="1"/>
        <v>736</v>
      </c>
      <c r="F16" s="210">
        <f t="shared" si="1"/>
        <v>4802</v>
      </c>
      <c r="G16" s="210">
        <f t="shared" si="1"/>
        <v>8220</v>
      </c>
      <c r="H16" s="210">
        <f t="shared" si="1"/>
        <v>13805</v>
      </c>
      <c r="I16" s="210">
        <f>SUM(I10:I15)</f>
        <v>194</v>
      </c>
      <c r="J16" s="210">
        <f t="shared" si="1"/>
        <v>0</v>
      </c>
      <c r="K16" s="453" t="s">
        <v>10</v>
      </c>
      <c r="L16" s="453"/>
    </row>
    <row r="17" spans="1:12" ht="21" customHeight="1">
      <c r="A17" s="437" t="s">
        <v>522</v>
      </c>
      <c r="B17" s="437"/>
      <c r="C17" s="437"/>
      <c r="D17" s="437"/>
      <c r="E17" s="437"/>
      <c r="F17" s="437"/>
      <c r="I17" s="438" t="s">
        <v>523</v>
      </c>
      <c r="J17" s="438"/>
      <c r="K17" s="438"/>
      <c r="L17" s="438"/>
    </row>
    <row r="18" spans="1:12" hidden="1"/>
  </sheetData>
  <mergeCells count="21">
    <mergeCell ref="I17:L17"/>
    <mergeCell ref="A17:F17"/>
    <mergeCell ref="A1:L1"/>
    <mergeCell ref="A2:L2"/>
    <mergeCell ref="A3:L3"/>
    <mergeCell ref="A4:L4"/>
    <mergeCell ref="K13:L13"/>
    <mergeCell ref="A5:L5"/>
    <mergeCell ref="A7:B7"/>
    <mergeCell ref="A6:L6"/>
    <mergeCell ref="K7:L7"/>
    <mergeCell ref="F7:G7"/>
    <mergeCell ref="K10:L10"/>
    <mergeCell ref="K12:L12"/>
    <mergeCell ref="K11:L11"/>
    <mergeCell ref="A8:A9"/>
    <mergeCell ref="B8:B9"/>
    <mergeCell ref="K8:L9"/>
    <mergeCell ref="K14:L14"/>
    <mergeCell ref="K16:L16"/>
    <mergeCell ref="K15:L15"/>
  </mergeCells>
  <phoneticPr fontId="17" type="noConversion"/>
  <printOptions horizontalCentered="1" verticalCentered="1"/>
  <pageMargins left="0" right="0" top="0" bottom="0" header="0.31496062992125984" footer="0.31496062992125984"/>
  <pageSetup paperSize="9" scale="89" orientation="landscape"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tabColor theme="3" tint="0.39997558519241921"/>
  </sheetPr>
  <dimension ref="A1:P31"/>
  <sheetViews>
    <sheetView view="pageBreakPreview" zoomScale="80" zoomScaleNormal="100" zoomScaleSheetLayoutView="80" workbookViewId="0">
      <selection activeCell="P44" sqref="P44"/>
    </sheetView>
  </sheetViews>
  <sheetFormatPr defaultColWidth="9.125" defaultRowHeight="14.25"/>
  <cols>
    <col min="1" max="1" width="6.625" style="3" customWidth="1"/>
    <col min="2" max="2" width="31.375" style="1" customWidth="1"/>
    <col min="3" max="3" width="9.5" style="61" customWidth="1"/>
    <col min="4" max="7" width="8.625" style="1" customWidth="1"/>
    <col min="8" max="10" width="9.125" style="1" customWidth="1"/>
    <col min="11" max="13" width="8.625" style="1" customWidth="1"/>
    <col min="14" max="14" width="28.375" style="1" customWidth="1"/>
    <col min="15" max="15" width="6.625" style="1" customWidth="1"/>
    <col min="16" max="16384" width="9.125" style="1"/>
  </cols>
  <sheetData>
    <row r="1" spans="1:16" s="5" customFormat="1" ht="48.75" customHeight="1">
      <c r="A1" s="406"/>
      <c r="B1" s="406"/>
      <c r="C1" s="406"/>
      <c r="D1" s="406"/>
      <c r="E1" s="406"/>
      <c r="F1" s="406"/>
      <c r="G1" s="406"/>
      <c r="H1" s="406"/>
      <c r="I1" s="406"/>
      <c r="J1" s="406"/>
      <c r="K1" s="406"/>
      <c r="L1" s="406"/>
      <c r="M1" s="406"/>
      <c r="N1" s="406"/>
      <c r="O1" s="406"/>
      <c r="P1" s="10"/>
    </row>
    <row r="2" spans="1:16" ht="15.75" customHeight="1">
      <c r="A2" s="407" t="s">
        <v>89</v>
      </c>
      <c r="B2" s="407"/>
      <c r="C2" s="407"/>
      <c r="D2" s="407"/>
      <c r="E2" s="407"/>
      <c r="F2" s="407"/>
      <c r="G2" s="407"/>
      <c r="H2" s="407"/>
      <c r="I2" s="407"/>
      <c r="J2" s="407"/>
      <c r="K2" s="407"/>
      <c r="L2" s="407"/>
      <c r="M2" s="407"/>
      <c r="N2" s="407"/>
      <c r="O2" s="407"/>
    </row>
    <row r="3" spans="1:16" ht="15.75" customHeight="1">
      <c r="A3" s="407" t="s">
        <v>4</v>
      </c>
      <c r="B3" s="407"/>
      <c r="C3" s="407"/>
      <c r="D3" s="407"/>
      <c r="E3" s="407"/>
      <c r="F3" s="407"/>
      <c r="G3" s="407"/>
      <c r="H3" s="407"/>
      <c r="I3" s="407"/>
      <c r="J3" s="407"/>
      <c r="K3" s="407"/>
      <c r="L3" s="407"/>
      <c r="M3" s="407"/>
      <c r="N3" s="407"/>
      <c r="O3" s="407"/>
    </row>
    <row r="4" spans="1:16" ht="15.75" customHeight="1">
      <c r="A4" s="415" t="s">
        <v>90</v>
      </c>
      <c r="B4" s="415"/>
      <c r="C4" s="415"/>
      <c r="D4" s="415"/>
      <c r="E4" s="415"/>
      <c r="F4" s="415"/>
      <c r="G4" s="415"/>
      <c r="H4" s="415"/>
      <c r="I4" s="415"/>
      <c r="J4" s="415"/>
      <c r="K4" s="415"/>
      <c r="L4" s="415"/>
      <c r="M4" s="415"/>
      <c r="N4" s="415"/>
      <c r="O4" s="415"/>
    </row>
    <row r="5" spans="1:16" ht="15.75" customHeight="1">
      <c r="A5" s="415" t="s">
        <v>137</v>
      </c>
      <c r="B5" s="415"/>
      <c r="C5" s="415"/>
      <c r="D5" s="415"/>
      <c r="E5" s="415"/>
      <c r="F5" s="415"/>
      <c r="G5" s="415"/>
      <c r="H5" s="415"/>
      <c r="I5" s="415"/>
      <c r="J5" s="415"/>
      <c r="K5" s="415"/>
      <c r="L5" s="415"/>
      <c r="M5" s="415"/>
      <c r="N5" s="415"/>
      <c r="O5" s="415"/>
    </row>
    <row r="6" spans="1:16" ht="15.75" customHeight="1">
      <c r="A6" s="415">
        <v>2022</v>
      </c>
      <c r="B6" s="415"/>
      <c r="C6" s="415"/>
      <c r="D6" s="415"/>
      <c r="E6" s="415"/>
      <c r="F6" s="415"/>
      <c r="G6" s="415"/>
      <c r="H6" s="415"/>
      <c r="I6" s="415"/>
      <c r="J6" s="415"/>
      <c r="K6" s="415"/>
      <c r="L6" s="415"/>
      <c r="M6" s="415"/>
      <c r="N6" s="415"/>
      <c r="O6" s="415"/>
    </row>
    <row r="7" spans="1:16" ht="16.5" customHeight="1">
      <c r="A7" s="488" t="s">
        <v>450</v>
      </c>
      <c r="B7" s="489"/>
      <c r="D7" s="175"/>
      <c r="E7" s="37"/>
      <c r="F7" s="498"/>
      <c r="G7" s="498"/>
      <c r="H7" s="37"/>
      <c r="I7" s="37"/>
      <c r="J7" s="37"/>
      <c r="K7" s="497"/>
      <c r="L7" s="497"/>
      <c r="N7" s="497" t="s">
        <v>132</v>
      </c>
      <c r="O7" s="497"/>
    </row>
    <row r="8" spans="1:16" ht="69.599999999999994" customHeight="1">
      <c r="A8" s="486" t="s">
        <v>270</v>
      </c>
      <c r="B8" s="471" t="s">
        <v>16</v>
      </c>
      <c r="C8" s="69" t="s">
        <v>56</v>
      </c>
      <c r="D8" s="44" t="s">
        <v>72</v>
      </c>
      <c r="E8" s="44" t="s">
        <v>73</v>
      </c>
      <c r="F8" s="44" t="s">
        <v>470</v>
      </c>
      <c r="G8" s="44" t="s">
        <v>74</v>
      </c>
      <c r="H8" s="44" t="s">
        <v>75</v>
      </c>
      <c r="I8" s="44" t="s">
        <v>76</v>
      </c>
      <c r="J8" s="44" t="s">
        <v>77</v>
      </c>
      <c r="K8" s="44" t="s">
        <v>78</v>
      </c>
      <c r="L8" s="44" t="s">
        <v>79</v>
      </c>
      <c r="M8" s="71" t="s">
        <v>80</v>
      </c>
      <c r="N8" s="493" t="s">
        <v>22</v>
      </c>
      <c r="O8" s="494"/>
    </row>
    <row r="9" spans="1:16" ht="72.75" customHeight="1">
      <c r="A9" s="487"/>
      <c r="B9" s="473"/>
      <c r="C9" s="73" t="s">
        <v>13</v>
      </c>
      <c r="D9" s="45" t="s">
        <v>359</v>
      </c>
      <c r="E9" s="45" t="s">
        <v>81</v>
      </c>
      <c r="F9" s="45" t="s">
        <v>82</v>
      </c>
      <c r="G9" s="45" t="s">
        <v>83</v>
      </c>
      <c r="H9" s="45" t="s">
        <v>84</v>
      </c>
      <c r="I9" s="45" t="s">
        <v>85</v>
      </c>
      <c r="J9" s="45" t="s">
        <v>86</v>
      </c>
      <c r="K9" s="45" t="s">
        <v>87</v>
      </c>
      <c r="L9" s="45" t="s">
        <v>88</v>
      </c>
      <c r="M9" s="121" t="s">
        <v>342</v>
      </c>
      <c r="N9" s="495"/>
      <c r="O9" s="496"/>
    </row>
    <row r="10" spans="1:16" ht="30" customHeight="1" thickBot="1">
      <c r="A10" s="38">
        <v>4922</v>
      </c>
      <c r="B10" s="39" t="s">
        <v>347</v>
      </c>
      <c r="C10" s="157">
        <f>SUM(D10:M10)</f>
        <v>0</v>
      </c>
      <c r="D10" s="40">
        <v>0</v>
      </c>
      <c r="E10" s="40">
        <v>0</v>
      </c>
      <c r="F10" s="40">
        <v>0</v>
      </c>
      <c r="G10" s="40">
        <v>0</v>
      </c>
      <c r="H10" s="40">
        <v>0</v>
      </c>
      <c r="I10" s="40">
        <v>0</v>
      </c>
      <c r="J10" s="40">
        <v>0</v>
      </c>
      <c r="K10" s="40">
        <v>0</v>
      </c>
      <c r="L10" s="40">
        <v>0</v>
      </c>
      <c r="M10" s="40">
        <v>0</v>
      </c>
      <c r="N10" s="485" t="s">
        <v>349</v>
      </c>
      <c r="O10" s="485"/>
    </row>
    <row r="11" spans="1:16" ht="30" customHeight="1" thickBot="1">
      <c r="A11" s="41">
        <v>4923</v>
      </c>
      <c r="B11" s="42" t="s">
        <v>348</v>
      </c>
      <c r="C11" s="161">
        <f>SUM(D11:M11)</f>
        <v>8588</v>
      </c>
      <c r="D11" s="142">
        <v>464</v>
      </c>
      <c r="E11" s="142">
        <v>562</v>
      </c>
      <c r="F11" s="142">
        <v>0</v>
      </c>
      <c r="G11" s="142">
        <v>0</v>
      </c>
      <c r="H11" s="142">
        <v>1124</v>
      </c>
      <c r="I11" s="142">
        <v>364</v>
      </c>
      <c r="J11" s="142">
        <v>0</v>
      </c>
      <c r="K11" s="142">
        <v>1821</v>
      </c>
      <c r="L11" s="142">
        <v>843</v>
      </c>
      <c r="M11" s="142">
        <v>3410</v>
      </c>
      <c r="N11" s="484" t="s">
        <v>139</v>
      </c>
      <c r="O11" s="484"/>
    </row>
    <row r="12" spans="1:16" ht="30" customHeight="1" thickBot="1">
      <c r="A12" s="38">
        <v>4924</v>
      </c>
      <c r="B12" s="39" t="s">
        <v>350</v>
      </c>
      <c r="C12" s="157">
        <f>SUM(D12:M12)</f>
        <v>0</v>
      </c>
      <c r="D12" s="40">
        <v>0</v>
      </c>
      <c r="E12" s="40">
        <v>0</v>
      </c>
      <c r="F12" s="40">
        <v>0</v>
      </c>
      <c r="G12" s="40">
        <v>0</v>
      </c>
      <c r="H12" s="40">
        <v>0</v>
      </c>
      <c r="I12" s="40">
        <v>0</v>
      </c>
      <c r="J12" s="40">
        <v>0</v>
      </c>
      <c r="K12" s="40">
        <v>0</v>
      </c>
      <c r="L12" s="40">
        <v>0</v>
      </c>
      <c r="M12" s="40">
        <v>0</v>
      </c>
      <c r="N12" s="485" t="s">
        <v>354</v>
      </c>
      <c r="O12" s="485"/>
    </row>
    <row r="13" spans="1:16" ht="30" customHeight="1" thickBot="1">
      <c r="A13" s="41">
        <v>4925</v>
      </c>
      <c r="B13" s="42" t="s">
        <v>352</v>
      </c>
      <c r="C13" s="161">
        <f t="shared" ref="C13:C15" si="0">SUM(D13:M13)</f>
        <v>2203</v>
      </c>
      <c r="D13" s="142">
        <v>77</v>
      </c>
      <c r="E13" s="142">
        <v>0</v>
      </c>
      <c r="F13" s="142">
        <v>231</v>
      </c>
      <c r="G13" s="142">
        <v>5</v>
      </c>
      <c r="H13" s="142">
        <v>237</v>
      </c>
      <c r="I13" s="142">
        <v>101</v>
      </c>
      <c r="J13" s="142">
        <v>7</v>
      </c>
      <c r="K13" s="142">
        <v>196</v>
      </c>
      <c r="L13" s="142">
        <v>0</v>
      </c>
      <c r="M13" s="142">
        <v>1349</v>
      </c>
      <c r="N13" s="484" t="s">
        <v>353</v>
      </c>
      <c r="O13" s="484"/>
    </row>
    <row r="14" spans="1:16" s="193" customFormat="1" ht="36" customHeight="1" thickBot="1">
      <c r="A14" s="297">
        <v>5</v>
      </c>
      <c r="B14" s="222" t="s">
        <v>525</v>
      </c>
      <c r="C14" s="223">
        <f t="shared" si="0"/>
        <v>32055</v>
      </c>
      <c r="D14" s="224">
        <v>3378</v>
      </c>
      <c r="E14" s="224">
        <v>65</v>
      </c>
      <c r="F14" s="224">
        <v>3887</v>
      </c>
      <c r="G14" s="224">
        <v>90</v>
      </c>
      <c r="H14" s="224">
        <v>8635</v>
      </c>
      <c r="I14" s="224">
        <v>0</v>
      </c>
      <c r="J14" s="224">
        <v>280</v>
      </c>
      <c r="K14" s="224">
        <v>3564</v>
      </c>
      <c r="L14" s="224">
        <v>57</v>
      </c>
      <c r="M14" s="224">
        <v>12099</v>
      </c>
      <c r="N14" s="482" t="s">
        <v>524</v>
      </c>
      <c r="O14" s="482"/>
    </row>
    <row r="15" spans="1:16" ht="30" customHeight="1">
      <c r="A15" s="228">
        <v>61</v>
      </c>
      <c r="B15" s="229" t="s">
        <v>346</v>
      </c>
      <c r="C15" s="230">
        <f t="shared" si="0"/>
        <v>0</v>
      </c>
      <c r="D15" s="231">
        <v>0</v>
      </c>
      <c r="E15" s="231">
        <v>0</v>
      </c>
      <c r="F15" s="231">
        <v>0</v>
      </c>
      <c r="G15" s="231">
        <v>0</v>
      </c>
      <c r="H15" s="231">
        <v>0</v>
      </c>
      <c r="I15" s="231">
        <v>0</v>
      </c>
      <c r="J15" s="231">
        <v>0</v>
      </c>
      <c r="K15" s="231">
        <v>0</v>
      </c>
      <c r="L15" s="231">
        <v>0</v>
      </c>
      <c r="M15" s="231">
        <v>0</v>
      </c>
      <c r="N15" s="492" t="s">
        <v>344</v>
      </c>
      <c r="O15" s="492"/>
    </row>
    <row r="16" spans="1:16" ht="30" customHeight="1">
      <c r="A16" s="200" t="s">
        <v>13</v>
      </c>
      <c r="B16" s="201"/>
      <c r="C16" s="225">
        <f t="shared" ref="C16:M16" si="1">SUM(C10:C15)</f>
        <v>42846</v>
      </c>
      <c r="D16" s="202">
        <f t="shared" si="1"/>
        <v>3919</v>
      </c>
      <c r="E16" s="202">
        <f t="shared" si="1"/>
        <v>627</v>
      </c>
      <c r="F16" s="202">
        <f t="shared" si="1"/>
        <v>4118</v>
      </c>
      <c r="G16" s="202">
        <f t="shared" si="1"/>
        <v>95</v>
      </c>
      <c r="H16" s="202">
        <f t="shared" si="1"/>
        <v>9996</v>
      </c>
      <c r="I16" s="202">
        <f t="shared" si="1"/>
        <v>465</v>
      </c>
      <c r="J16" s="202">
        <f t="shared" si="1"/>
        <v>287</v>
      </c>
      <c r="K16" s="202">
        <f t="shared" si="1"/>
        <v>5581</v>
      </c>
      <c r="L16" s="202">
        <f t="shared" si="1"/>
        <v>900</v>
      </c>
      <c r="M16" s="202">
        <f t="shared" si="1"/>
        <v>16858</v>
      </c>
      <c r="N16" s="491" t="s">
        <v>10</v>
      </c>
      <c r="O16" s="491"/>
    </row>
    <row r="17" spans="1:15" ht="15" customHeight="1">
      <c r="A17" s="437" t="s">
        <v>522</v>
      </c>
      <c r="B17" s="437"/>
      <c r="C17" s="437"/>
      <c r="D17" s="437"/>
      <c r="E17" s="437"/>
      <c r="F17" s="437"/>
      <c r="J17" s="490" t="s">
        <v>523</v>
      </c>
      <c r="K17" s="490"/>
      <c r="L17" s="490"/>
      <c r="M17" s="490"/>
      <c r="N17" s="490"/>
      <c r="O17" s="490"/>
    </row>
    <row r="26" spans="1:15">
      <c r="A26" s="1"/>
      <c r="C26" s="1"/>
    </row>
    <row r="27" spans="1:15">
      <c r="A27" s="1"/>
      <c r="C27" s="1"/>
    </row>
    <row r="28" spans="1:15">
      <c r="A28" s="1"/>
      <c r="C28" s="1"/>
    </row>
    <row r="29" spans="1:15">
      <c r="A29" s="1"/>
      <c r="C29" s="1"/>
    </row>
    <row r="30" spans="1:15">
      <c r="A30" s="1"/>
      <c r="C30" s="1"/>
    </row>
    <row r="31" spans="1:15">
      <c r="A31" s="1"/>
      <c r="C31" s="1"/>
    </row>
  </sheetData>
  <mergeCells count="23">
    <mergeCell ref="A17:F17"/>
    <mergeCell ref="J17:O17"/>
    <mergeCell ref="N16:O16"/>
    <mergeCell ref="N15:O15"/>
    <mergeCell ref="A5:O5"/>
    <mergeCell ref="N8:O9"/>
    <mergeCell ref="N14:O14"/>
    <mergeCell ref="A6:O6"/>
    <mergeCell ref="N7:O7"/>
    <mergeCell ref="F7:G7"/>
    <mergeCell ref="K7:L7"/>
    <mergeCell ref="N11:O11"/>
    <mergeCell ref="N12:O12"/>
    <mergeCell ref="N13:O13"/>
    <mergeCell ref="A8:A9"/>
    <mergeCell ref="B8:B9"/>
    <mergeCell ref="A7:B7"/>
    <mergeCell ref="N10:O10"/>
    <mergeCell ref="M1:O1"/>
    <mergeCell ref="A4:O4"/>
    <mergeCell ref="A3:O3"/>
    <mergeCell ref="A2:O2"/>
    <mergeCell ref="A1:L1"/>
  </mergeCells>
  <phoneticPr fontId="17" type="noConversion"/>
  <printOptions horizontalCentered="1" verticalCentered="1"/>
  <pageMargins left="0" right="0" top="0" bottom="0" header="0.31496062992125984" footer="0.31496062992125984"/>
  <pageSetup paperSize="9" scale="78"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tabColor theme="3" tint="0.39997558519241921"/>
  </sheetPr>
  <dimension ref="A1:P21"/>
  <sheetViews>
    <sheetView view="pageBreakPreview" zoomScaleNormal="100" zoomScaleSheetLayoutView="100" workbookViewId="0">
      <selection activeCell="P44" sqref="P44"/>
    </sheetView>
  </sheetViews>
  <sheetFormatPr defaultColWidth="9.125" defaultRowHeight="15"/>
  <cols>
    <col min="1" max="1" width="7.375" style="3" customWidth="1"/>
    <col min="2" max="2" width="23.375" style="1" customWidth="1"/>
    <col min="3" max="3" width="9.5" style="94" customWidth="1"/>
    <col min="4" max="4" width="9.5" style="1" customWidth="1"/>
    <col min="5" max="5" width="9.5" style="94" customWidth="1"/>
    <col min="6" max="10" width="9.5" style="1" customWidth="1"/>
    <col min="11" max="11" width="11.375" style="1" customWidth="1"/>
    <col min="12" max="12" width="22.125" style="1" customWidth="1"/>
    <col min="13" max="13" width="6.625" style="1" customWidth="1"/>
    <col min="14" max="16384" width="9.125" style="1"/>
  </cols>
  <sheetData>
    <row r="1" spans="1:16" s="5" customFormat="1" ht="47.25" customHeight="1">
      <c r="A1" s="406"/>
      <c r="B1" s="352"/>
      <c r="C1" s="352"/>
      <c r="D1" s="352"/>
      <c r="E1" s="352"/>
      <c r="F1" s="352"/>
      <c r="G1" s="352"/>
      <c r="H1" s="352"/>
      <c r="I1" s="352"/>
      <c r="J1" s="352"/>
      <c r="K1" s="352"/>
      <c r="L1" s="352"/>
      <c r="M1" s="352"/>
      <c r="N1" s="10"/>
    </row>
    <row r="2" spans="1:16" s="12" customFormat="1" ht="18" customHeight="1">
      <c r="A2" s="407" t="s">
        <v>108</v>
      </c>
      <c r="B2" s="407"/>
      <c r="C2" s="407"/>
      <c r="D2" s="407"/>
      <c r="E2" s="407"/>
      <c r="F2" s="407"/>
      <c r="G2" s="407"/>
      <c r="H2" s="407"/>
      <c r="I2" s="407"/>
      <c r="J2" s="407"/>
      <c r="K2" s="407"/>
      <c r="L2" s="407"/>
      <c r="M2" s="407"/>
    </row>
    <row r="3" spans="1:16" s="12" customFormat="1" ht="18" customHeight="1">
      <c r="A3" s="407" t="s">
        <v>4</v>
      </c>
      <c r="B3" s="407"/>
      <c r="C3" s="407"/>
      <c r="D3" s="407"/>
      <c r="E3" s="407"/>
      <c r="F3" s="407"/>
      <c r="G3" s="407"/>
      <c r="H3" s="407"/>
      <c r="I3" s="407"/>
      <c r="J3" s="407"/>
      <c r="K3" s="407"/>
      <c r="L3" s="407"/>
      <c r="M3" s="407"/>
      <c r="N3" s="100"/>
      <c r="O3" s="100"/>
      <c r="P3" s="100"/>
    </row>
    <row r="4" spans="1:16" s="12" customFormat="1" ht="15.75" customHeight="1">
      <c r="A4" s="415" t="s">
        <v>109</v>
      </c>
      <c r="B4" s="415"/>
      <c r="C4" s="415"/>
      <c r="D4" s="415"/>
      <c r="E4" s="415"/>
      <c r="F4" s="415"/>
      <c r="G4" s="415"/>
      <c r="H4" s="415"/>
      <c r="I4" s="415"/>
      <c r="J4" s="415"/>
      <c r="K4" s="415"/>
      <c r="L4" s="415"/>
      <c r="M4" s="415"/>
    </row>
    <row r="5" spans="1:16" s="12" customFormat="1" ht="15.75" customHeight="1">
      <c r="A5" s="415" t="s">
        <v>137</v>
      </c>
      <c r="B5" s="415"/>
      <c r="C5" s="415"/>
      <c r="D5" s="415"/>
      <c r="E5" s="415"/>
      <c r="F5" s="415"/>
      <c r="G5" s="415"/>
      <c r="H5" s="415"/>
      <c r="I5" s="415"/>
      <c r="J5" s="415"/>
      <c r="K5" s="415"/>
      <c r="L5" s="415"/>
      <c r="M5" s="415"/>
    </row>
    <row r="6" spans="1:16" s="12" customFormat="1" ht="15.75" customHeight="1">
      <c r="A6" s="415">
        <v>2022</v>
      </c>
      <c r="B6" s="415"/>
      <c r="C6" s="415"/>
      <c r="D6" s="415"/>
      <c r="E6" s="415"/>
      <c r="F6" s="415"/>
      <c r="G6" s="415"/>
      <c r="H6" s="415"/>
      <c r="I6" s="415"/>
      <c r="J6" s="415"/>
      <c r="K6" s="415"/>
      <c r="L6" s="415"/>
      <c r="M6" s="415"/>
    </row>
    <row r="7" spans="1:16" s="12" customFormat="1" ht="18">
      <c r="A7" s="450" t="s">
        <v>451</v>
      </c>
      <c r="B7" s="451"/>
      <c r="C7" s="415"/>
      <c r="D7" s="507"/>
      <c r="E7" s="415"/>
      <c r="F7" s="415"/>
      <c r="G7" s="415"/>
      <c r="H7" s="415"/>
      <c r="I7" s="415"/>
      <c r="J7" s="415"/>
      <c r="K7" s="415"/>
      <c r="L7" s="452" t="s">
        <v>452</v>
      </c>
      <c r="M7" s="452"/>
    </row>
    <row r="8" spans="1:16" s="7" customFormat="1" ht="23.1" customHeight="1">
      <c r="A8" s="467" t="s">
        <v>267</v>
      </c>
      <c r="B8" s="471" t="s">
        <v>16</v>
      </c>
      <c r="C8" s="499" t="s">
        <v>91</v>
      </c>
      <c r="D8" s="499" t="s">
        <v>92</v>
      </c>
      <c r="E8" s="499" t="s">
        <v>93</v>
      </c>
      <c r="F8" s="499" t="s">
        <v>501</v>
      </c>
      <c r="G8" s="499"/>
      <c r="H8" s="499"/>
      <c r="I8" s="499" t="s">
        <v>94</v>
      </c>
      <c r="J8" s="499"/>
      <c r="K8" s="499"/>
      <c r="L8" s="504" t="s">
        <v>95</v>
      </c>
      <c r="M8" s="504"/>
    </row>
    <row r="9" spans="1:16" s="7" customFormat="1" ht="23.1" customHeight="1">
      <c r="A9" s="468"/>
      <c r="B9" s="472"/>
      <c r="C9" s="500"/>
      <c r="D9" s="500"/>
      <c r="E9" s="500"/>
      <c r="F9" s="503" t="s">
        <v>502</v>
      </c>
      <c r="G9" s="503"/>
      <c r="H9" s="503"/>
      <c r="I9" s="503" t="s">
        <v>96</v>
      </c>
      <c r="J9" s="503"/>
      <c r="K9" s="503"/>
      <c r="L9" s="505"/>
      <c r="M9" s="505"/>
    </row>
    <row r="10" spans="1:16" s="7" customFormat="1" ht="23.1" customHeight="1">
      <c r="A10" s="468"/>
      <c r="B10" s="472"/>
      <c r="C10" s="501" t="s">
        <v>97</v>
      </c>
      <c r="D10" s="501" t="s">
        <v>273</v>
      </c>
      <c r="E10" s="501" t="s">
        <v>99</v>
      </c>
      <c r="F10" s="69" t="s">
        <v>10</v>
      </c>
      <c r="G10" s="69" t="s">
        <v>100</v>
      </c>
      <c r="H10" s="69" t="s">
        <v>101</v>
      </c>
      <c r="I10" s="69" t="s">
        <v>10</v>
      </c>
      <c r="J10" s="44" t="s">
        <v>102</v>
      </c>
      <c r="K10" s="44" t="s">
        <v>103</v>
      </c>
      <c r="L10" s="505"/>
      <c r="M10" s="505"/>
    </row>
    <row r="11" spans="1:16" s="7" customFormat="1" ht="23.1" customHeight="1">
      <c r="A11" s="469"/>
      <c r="B11" s="473"/>
      <c r="C11" s="502"/>
      <c r="D11" s="502"/>
      <c r="E11" s="502"/>
      <c r="F11" s="73" t="s">
        <v>13</v>
      </c>
      <c r="G11" s="73" t="s">
        <v>104</v>
      </c>
      <c r="H11" s="73" t="s">
        <v>105</v>
      </c>
      <c r="I11" s="73" t="s">
        <v>13</v>
      </c>
      <c r="J11" s="45" t="s">
        <v>106</v>
      </c>
      <c r="K11" s="45" t="s">
        <v>107</v>
      </c>
      <c r="L11" s="506"/>
      <c r="M11" s="506"/>
    </row>
    <row r="12" spans="1:16" ht="51.75" customHeight="1">
      <c r="A12" s="32">
        <v>49</v>
      </c>
      <c r="B12" s="33" t="s">
        <v>345</v>
      </c>
      <c r="C12" s="194">
        <f>SUM(E12-D12)</f>
        <v>60789</v>
      </c>
      <c r="D12" s="195">
        <v>878</v>
      </c>
      <c r="E12" s="196">
        <v>61667</v>
      </c>
      <c r="F12" s="196">
        <f t="shared" ref="F12:F14" si="0">SUM(G12:H12)</f>
        <v>36000</v>
      </c>
      <c r="G12" s="195">
        <v>10791</v>
      </c>
      <c r="H12" s="195">
        <v>25209</v>
      </c>
      <c r="I12" s="196">
        <f t="shared" ref="I12:I14" si="1">SUM(J12:K12)</f>
        <v>97667</v>
      </c>
      <c r="J12" s="195">
        <v>37</v>
      </c>
      <c r="K12" s="195">
        <v>97630</v>
      </c>
      <c r="L12" s="404" t="s">
        <v>343</v>
      </c>
      <c r="M12" s="405"/>
    </row>
    <row r="13" spans="1:16" ht="60" customHeight="1">
      <c r="A13" s="298">
        <v>5</v>
      </c>
      <c r="B13" s="232" t="s">
        <v>525</v>
      </c>
      <c r="C13" s="240">
        <f>SUM(E13-D13)</f>
        <v>299548</v>
      </c>
      <c r="D13" s="234">
        <v>2776</v>
      </c>
      <c r="E13" s="233">
        <v>302324</v>
      </c>
      <c r="F13" s="239">
        <f t="shared" si="0"/>
        <v>36176</v>
      </c>
      <c r="G13" s="234">
        <v>32055</v>
      </c>
      <c r="H13" s="234">
        <v>4121</v>
      </c>
      <c r="I13" s="239">
        <f t="shared" si="1"/>
        <v>338500</v>
      </c>
      <c r="J13" s="234">
        <v>7</v>
      </c>
      <c r="K13" s="234">
        <v>338493</v>
      </c>
      <c r="L13" s="512" t="s">
        <v>524</v>
      </c>
      <c r="M13" s="512"/>
    </row>
    <row r="14" spans="1:16" ht="51.75" customHeight="1">
      <c r="A14" s="32">
        <v>61</v>
      </c>
      <c r="B14" s="33" t="s">
        <v>346</v>
      </c>
      <c r="C14" s="187">
        <f t="shared" ref="C14" si="2">SUM(E14-D14)</f>
        <v>0</v>
      </c>
      <c r="D14" s="34">
        <v>0</v>
      </c>
      <c r="E14" s="186">
        <v>0</v>
      </c>
      <c r="F14" s="186">
        <f t="shared" si="0"/>
        <v>0</v>
      </c>
      <c r="G14" s="34">
        <v>0</v>
      </c>
      <c r="H14" s="34">
        <v>0</v>
      </c>
      <c r="I14" s="186">
        <f t="shared" si="1"/>
        <v>0</v>
      </c>
      <c r="J14" s="34">
        <v>0</v>
      </c>
      <c r="K14" s="34">
        <v>0</v>
      </c>
      <c r="L14" s="513" t="s">
        <v>344</v>
      </c>
      <c r="M14" s="514"/>
    </row>
    <row r="15" spans="1:16" ht="36" customHeight="1">
      <c r="A15" s="510" t="s">
        <v>13</v>
      </c>
      <c r="B15" s="511"/>
      <c r="C15" s="197">
        <f t="shared" ref="C15:J15" si="3">SUM(C12:C14)</f>
        <v>360337</v>
      </c>
      <c r="D15" s="198">
        <f t="shared" si="3"/>
        <v>3654</v>
      </c>
      <c r="E15" s="165">
        <f t="shared" si="3"/>
        <v>363991</v>
      </c>
      <c r="F15" s="165">
        <f t="shared" si="3"/>
        <v>72176</v>
      </c>
      <c r="G15" s="198">
        <f t="shared" si="3"/>
        <v>42846</v>
      </c>
      <c r="H15" s="198">
        <f t="shared" si="3"/>
        <v>29330</v>
      </c>
      <c r="I15" s="165">
        <f t="shared" si="3"/>
        <v>436167</v>
      </c>
      <c r="J15" s="198">
        <f t="shared" si="3"/>
        <v>44</v>
      </c>
      <c r="K15" s="198">
        <f>SUM(K12:K14)</f>
        <v>436123</v>
      </c>
      <c r="L15" s="391" t="s">
        <v>10</v>
      </c>
      <c r="M15" s="392"/>
    </row>
    <row r="16" spans="1:16" ht="15" customHeight="1">
      <c r="A16" s="509" t="s">
        <v>522</v>
      </c>
      <c r="B16" s="509"/>
      <c r="C16" s="509"/>
      <c r="D16" s="509"/>
      <c r="E16" s="509"/>
      <c r="F16" s="509"/>
      <c r="J16" s="508" t="s">
        <v>523</v>
      </c>
      <c r="K16" s="508"/>
      <c r="L16" s="508"/>
      <c r="M16" s="508"/>
      <c r="N16" s="185"/>
      <c r="O16" s="185"/>
    </row>
    <row r="17" spans="3:15" ht="14.25" customHeight="1">
      <c r="C17" s="1"/>
      <c r="E17" s="1"/>
    </row>
    <row r="18" spans="3:15" ht="14.25" customHeight="1">
      <c r="C18" s="1"/>
      <c r="E18" s="1"/>
      <c r="I18" s="125"/>
    </row>
    <row r="19" spans="3:15" ht="14.25" customHeight="1">
      <c r="C19" s="1"/>
      <c r="E19" s="1"/>
      <c r="I19" s="125"/>
    </row>
    <row r="20" spans="3:15" ht="14.25" customHeight="1">
      <c r="C20" s="1"/>
      <c r="E20" s="1"/>
      <c r="K20" s="125"/>
      <c r="L20" s="125"/>
      <c r="M20"/>
      <c r="N20"/>
      <c r="O20" s="125"/>
    </row>
    <row r="21" spans="3:15" ht="14.25" customHeight="1">
      <c r="C21" s="1"/>
      <c r="E21" s="1"/>
      <c r="K21" s="125"/>
      <c r="L21" s="125"/>
      <c r="M21"/>
      <c r="N21"/>
      <c r="O21" s="125"/>
    </row>
  </sheetData>
  <mergeCells count="29">
    <mergeCell ref="J16:M16"/>
    <mergeCell ref="A16:F16"/>
    <mergeCell ref="A15:B15"/>
    <mergeCell ref="L15:M15"/>
    <mergeCell ref="L12:M12"/>
    <mergeCell ref="L13:M13"/>
    <mergeCell ref="L14:M14"/>
    <mergeCell ref="A1:M1"/>
    <mergeCell ref="E10:E11"/>
    <mergeCell ref="D8:D9"/>
    <mergeCell ref="E8:E9"/>
    <mergeCell ref="L8:M11"/>
    <mergeCell ref="A5:M5"/>
    <mergeCell ref="A3:M3"/>
    <mergeCell ref="A4:M4"/>
    <mergeCell ref="A2:M2"/>
    <mergeCell ref="D10:D11"/>
    <mergeCell ref="A6:M6"/>
    <mergeCell ref="A7:B7"/>
    <mergeCell ref="C7:K7"/>
    <mergeCell ref="I8:K8"/>
    <mergeCell ref="I9:K9"/>
    <mergeCell ref="L7:M7"/>
    <mergeCell ref="F8:H8"/>
    <mergeCell ref="A8:A11"/>
    <mergeCell ref="B8:B11"/>
    <mergeCell ref="C8:C9"/>
    <mergeCell ref="C10:C11"/>
    <mergeCell ref="F9:H9"/>
  </mergeCells>
  <phoneticPr fontId="17" type="noConversion"/>
  <printOptions horizontalCentered="1" verticalCentered="1"/>
  <pageMargins left="0.39370078740157483" right="0.39370078740157483" top="0" bottom="0" header="0.31496062992125984" footer="0.31496062992125984"/>
  <pageSetup paperSize="9" scale="80" orientation="landscape"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tabColor theme="3" tint="0.39997558519241921"/>
  </sheetPr>
  <dimension ref="A1:P40"/>
  <sheetViews>
    <sheetView view="pageBreakPreview" zoomScale="90" zoomScaleNormal="100" zoomScaleSheetLayoutView="90" workbookViewId="0">
      <selection activeCell="P44" sqref="P44"/>
    </sheetView>
  </sheetViews>
  <sheetFormatPr defaultColWidth="9.125" defaultRowHeight="15"/>
  <cols>
    <col min="1" max="1" width="7.625" style="3" customWidth="1"/>
    <col min="2" max="2" width="30.625" style="1" customWidth="1"/>
    <col min="3" max="3" width="9" style="94" customWidth="1"/>
    <col min="4" max="4" width="9" style="1" customWidth="1"/>
    <col min="5" max="5" width="9" style="94" customWidth="1"/>
    <col min="6" max="11" width="9" style="1" customWidth="1"/>
    <col min="12" max="12" width="25.625" style="1" customWidth="1"/>
    <col min="13" max="13" width="7.625" style="1" customWidth="1"/>
    <col min="14" max="16384" width="9.125" style="1"/>
  </cols>
  <sheetData>
    <row r="1" spans="1:14" s="5" customFormat="1" ht="49.5" customHeight="1">
      <c r="A1" s="406"/>
      <c r="B1" s="352"/>
      <c r="C1" s="352"/>
      <c r="D1" s="352"/>
      <c r="E1" s="352"/>
      <c r="F1" s="352"/>
      <c r="G1" s="352"/>
      <c r="H1" s="352"/>
      <c r="I1" s="352"/>
      <c r="J1" s="352"/>
      <c r="K1" s="352"/>
      <c r="L1" s="352"/>
      <c r="M1" s="352"/>
      <c r="N1" s="10"/>
    </row>
    <row r="2" spans="1:14" ht="18" customHeight="1">
      <c r="A2" s="407" t="s">
        <v>108</v>
      </c>
      <c r="B2" s="407"/>
      <c r="C2" s="407"/>
      <c r="D2" s="407"/>
      <c r="E2" s="407"/>
      <c r="F2" s="407"/>
      <c r="G2" s="407"/>
      <c r="H2" s="407"/>
      <c r="I2" s="407"/>
      <c r="J2" s="407"/>
      <c r="K2" s="407"/>
      <c r="L2" s="407"/>
      <c r="M2" s="12"/>
    </row>
    <row r="3" spans="1:14" ht="18" customHeight="1">
      <c r="A3" s="407" t="s">
        <v>4</v>
      </c>
      <c r="B3" s="407"/>
      <c r="C3" s="407"/>
      <c r="D3" s="407"/>
      <c r="E3" s="407"/>
      <c r="F3" s="407"/>
      <c r="G3" s="407"/>
      <c r="H3" s="407"/>
      <c r="I3" s="407"/>
      <c r="J3" s="407"/>
      <c r="K3" s="407"/>
      <c r="L3" s="407"/>
      <c r="M3" s="407"/>
      <c r="N3" s="100"/>
    </row>
    <row r="4" spans="1:14" ht="15.75" customHeight="1">
      <c r="A4" s="415" t="s">
        <v>109</v>
      </c>
      <c r="B4" s="415"/>
      <c r="C4" s="415"/>
      <c r="D4" s="415"/>
      <c r="E4" s="415"/>
      <c r="F4" s="415"/>
      <c r="G4" s="415"/>
      <c r="H4" s="415"/>
      <c r="I4" s="415"/>
      <c r="J4" s="415"/>
      <c r="K4" s="415"/>
      <c r="L4" s="415"/>
      <c r="M4" s="12"/>
    </row>
    <row r="5" spans="1:14" ht="15.75" customHeight="1">
      <c r="A5" s="415" t="s">
        <v>137</v>
      </c>
      <c r="B5" s="415"/>
      <c r="C5" s="415"/>
      <c r="D5" s="415"/>
      <c r="E5" s="415"/>
      <c r="F5" s="415"/>
      <c r="G5" s="415"/>
      <c r="H5" s="415"/>
      <c r="I5" s="415"/>
      <c r="J5" s="415"/>
      <c r="K5" s="415"/>
      <c r="L5" s="415"/>
      <c r="M5" s="12"/>
    </row>
    <row r="6" spans="1:14" ht="15.75" customHeight="1">
      <c r="A6" s="415">
        <v>2022</v>
      </c>
      <c r="B6" s="415"/>
      <c r="C6" s="415"/>
      <c r="D6" s="415"/>
      <c r="E6" s="415"/>
      <c r="F6" s="415"/>
      <c r="G6" s="415"/>
      <c r="H6" s="415"/>
      <c r="I6" s="415"/>
      <c r="J6" s="415"/>
      <c r="K6" s="415"/>
      <c r="L6" s="415"/>
      <c r="M6" s="415"/>
    </row>
    <row r="7" spans="1:14" ht="16.5" customHeight="1">
      <c r="A7" s="450" t="s">
        <v>453</v>
      </c>
      <c r="B7" s="451"/>
      <c r="C7" s="515"/>
      <c r="D7" s="516"/>
      <c r="E7" s="515"/>
      <c r="F7" s="515"/>
      <c r="G7" s="515"/>
      <c r="H7" s="515"/>
      <c r="I7" s="515"/>
      <c r="J7" s="515"/>
      <c r="K7" s="515"/>
      <c r="L7" s="452" t="s">
        <v>454</v>
      </c>
      <c r="M7" s="452"/>
    </row>
    <row r="8" spans="1:14" ht="21" customHeight="1">
      <c r="A8" s="467" t="s">
        <v>267</v>
      </c>
      <c r="B8" s="471" t="s">
        <v>16</v>
      </c>
      <c r="C8" s="466" t="s">
        <v>91</v>
      </c>
      <c r="D8" s="466" t="s">
        <v>92</v>
      </c>
      <c r="E8" s="466" t="s">
        <v>93</v>
      </c>
      <c r="F8" s="466" t="s">
        <v>501</v>
      </c>
      <c r="G8" s="466"/>
      <c r="H8" s="466"/>
      <c r="I8" s="466" t="s">
        <v>94</v>
      </c>
      <c r="J8" s="466"/>
      <c r="K8" s="466"/>
      <c r="L8" s="524" t="s">
        <v>95</v>
      </c>
      <c r="M8" s="525"/>
    </row>
    <row r="9" spans="1:14" ht="21" customHeight="1">
      <c r="A9" s="468"/>
      <c r="B9" s="472"/>
      <c r="C9" s="399"/>
      <c r="D9" s="399"/>
      <c r="E9" s="399"/>
      <c r="F9" s="530" t="s">
        <v>502</v>
      </c>
      <c r="G9" s="530"/>
      <c r="H9" s="530"/>
      <c r="I9" s="530" t="s">
        <v>96</v>
      </c>
      <c r="J9" s="530"/>
      <c r="K9" s="530"/>
      <c r="L9" s="526"/>
      <c r="M9" s="527"/>
    </row>
    <row r="10" spans="1:14" ht="26.1" customHeight="1">
      <c r="A10" s="468"/>
      <c r="B10" s="472"/>
      <c r="C10" s="517" t="s">
        <v>97</v>
      </c>
      <c r="D10" s="517" t="s">
        <v>273</v>
      </c>
      <c r="E10" s="517" t="s">
        <v>99</v>
      </c>
      <c r="F10" s="69" t="s">
        <v>10</v>
      </c>
      <c r="G10" s="69" t="s">
        <v>100</v>
      </c>
      <c r="H10" s="69" t="s">
        <v>101</v>
      </c>
      <c r="I10" s="69" t="s">
        <v>10</v>
      </c>
      <c r="J10" s="69" t="s">
        <v>102</v>
      </c>
      <c r="K10" s="69" t="s">
        <v>103</v>
      </c>
      <c r="L10" s="526"/>
      <c r="M10" s="527"/>
    </row>
    <row r="11" spans="1:14" ht="26.1" customHeight="1">
      <c r="A11" s="469"/>
      <c r="B11" s="473"/>
      <c r="C11" s="518"/>
      <c r="D11" s="518"/>
      <c r="E11" s="518"/>
      <c r="F11" s="73" t="s">
        <v>13</v>
      </c>
      <c r="G11" s="73" t="s">
        <v>104</v>
      </c>
      <c r="H11" s="73" t="s">
        <v>105</v>
      </c>
      <c r="I11" s="73" t="s">
        <v>13</v>
      </c>
      <c r="J11" s="73" t="s">
        <v>106</v>
      </c>
      <c r="K11" s="73" t="s">
        <v>107</v>
      </c>
      <c r="L11" s="528"/>
      <c r="M11" s="529"/>
    </row>
    <row r="12" spans="1:14" ht="24" customHeight="1" thickBot="1">
      <c r="A12" s="38">
        <v>4922</v>
      </c>
      <c r="B12" s="39" t="s">
        <v>347</v>
      </c>
      <c r="C12" s="157">
        <f>SUM(E12-D12)</f>
        <v>0</v>
      </c>
      <c r="D12" s="40">
        <v>0</v>
      </c>
      <c r="E12" s="157">
        <f>SUM(I12-F12)</f>
        <v>0</v>
      </c>
      <c r="F12" s="157">
        <f>SUM(G12:H12)</f>
        <v>0</v>
      </c>
      <c r="G12" s="40">
        <v>0</v>
      </c>
      <c r="H12" s="40">
        <v>0</v>
      </c>
      <c r="I12" s="157">
        <f>SUM(J12:K12)</f>
        <v>0</v>
      </c>
      <c r="J12" s="40">
        <v>0</v>
      </c>
      <c r="K12" s="40">
        <v>0</v>
      </c>
      <c r="L12" s="485" t="s">
        <v>349</v>
      </c>
      <c r="M12" s="485"/>
    </row>
    <row r="13" spans="1:14" ht="24" customHeight="1" thickBot="1">
      <c r="A13" s="41">
        <v>4923</v>
      </c>
      <c r="B13" s="42" t="s">
        <v>348</v>
      </c>
      <c r="C13" s="161">
        <f>SUM(E13-D13)</f>
        <v>47682</v>
      </c>
      <c r="D13" s="142">
        <v>243</v>
      </c>
      <c r="E13" s="161">
        <f>SUM(I13-F13)</f>
        <v>47925</v>
      </c>
      <c r="F13" s="161">
        <f>SUM(G13:H13)</f>
        <v>27413</v>
      </c>
      <c r="G13" s="142">
        <v>8589</v>
      </c>
      <c r="H13" s="142">
        <v>18824</v>
      </c>
      <c r="I13" s="161">
        <f>SUM(J13:K13)</f>
        <v>75338</v>
      </c>
      <c r="J13" s="142">
        <v>0</v>
      </c>
      <c r="K13" s="142">
        <v>75338</v>
      </c>
      <c r="L13" s="484" t="s">
        <v>139</v>
      </c>
      <c r="M13" s="484"/>
    </row>
    <row r="14" spans="1:14" ht="35.1" customHeight="1" thickBot="1">
      <c r="A14" s="38">
        <v>4924</v>
      </c>
      <c r="B14" s="39" t="s">
        <v>350</v>
      </c>
      <c r="C14" s="157">
        <f>SUM(E14-D14)</f>
        <v>0</v>
      </c>
      <c r="D14" s="40">
        <v>0</v>
      </c>
      <c r="E14" s="157">
        <f>SUM(I14-F14)</f>
        <v>0</v>
      </c>
      <c r="F14" s="157">
        <f>SUM(G14:H14)</f>
        <v>0</v>
      </c>
      <c r="G14" s="40">
        <v>0</v>
      </c>
      <c r="H14" s="40">
        <v>0</v>
      </c>
      <c r="I14" s="157">
        <f>SUM(J14:K14)</f>
        <v>0</v>
      </c>
      <c r="J14" s="40">
        <v>0</v>
      </c>
      <c r="K14" s="40">
        <v>0</v>
      </c>
      <c r="L14" s="485" t="s">
        <v>354</v>
      </c>
      <c r="M14" s="485"/>
    </row>
    <row r="15" spans="1:14" ht="35.1" customHeight="1" thickBot="1">
      <c r="A15" s="41">
        <v>4925</v>
      </c>
      <c r="B15" s="42" t="s">
        <v>352</v>
      </c>
      <c r="C15" s="189">
        <f>SUM(E15-D15)</f>
        <v>13107</v>
      </c>
      <c r="D15" s="142">
        <v>635</v>
      </c>
      <c r="E15" s="189">
        <f>SUM(I15-F15)</f>
        <v>13742</v>
      </c>
      <c r="F15" s="161">
        <f>SUM(G15:H15)</f>
        <v>8587</v>
      </c>
      <c r="G15" s="142">
        <v>2202</v>
      </c>
      <c r="H15" s="142">
        <v>6385</v>
      </c>
      <c r="I15" s="161">
        <f>SUM(J15:K15)</f>
        <v>22329</v>
      </c>
      <c r="J15" s="142">
        <v>37</v>
      </c>
      <c r="K15" s="142">
        <v>22292</v>
      </c>
      <c r="L15" s="484" t="s">
        <v>353</v>
      </c>
      <c r="M15" s="484"/>
    </row>
    <row r="16" spans="1:14" ht="35.1" customHeight="1" thickBot="1">
      <c r="A16" s="297">
        <v>5</v>
      </c>
      <c r="B16" s="243" t="s">
        <v>525</v>
      </c>
      <c r="C16" s="242">
        <f>SUM(E16-D16)</f>
        <v>299546</v>
      </c>
      <c r="D16" s="244">
        <v>2776</v>
      </c>
      <c r="E16" s="242">
        <f>SUM(I16-F16)</f>
        <v>302322</v>
      </c>
      <c r="F16" s="241">
        <f>H16+G16</f>
        <v>36178</v>
      </c>
      <c r="G16" s="224">
        <v>32056</v>
      </c>
      <c r="H16" s="224">
        <v>4122</v>
      </c>
      <c r="I16" s="223">
        <f>K16+J16</f>
        <v>338500</v>
      </c>
      <c r="J16" s="224">
        <v>7</v>
      </c>
      <c r="K16" s="224">
        <v>338493</v>
      </c>
      <c r="L16" s="482" t="s">
        <v>524</v>
      </c>
      <c r="M16" s="482"/>
    </row>
    <row r="17" spans="1:16" ht="24" customHeight="1">
      <c r="A17" s="299">
        <v>61</v>
      </c>
      <c r="B17" s="235" t="s">
        <v>346</v>
      </c>
      <c r="C17" s="231">
        <f t="shared" ref="C17" si="0">SUM(E17-D17)</f>
        <v>0</v>
      </c>
      <c r="D17" s="231">
        <v>0</v>
      </c>
      <c r="E17" s="230">
        <f t="shared" ref="E17" si="1">SUM(I17-F17)</f>
        <v>0</v>
      </c>
      <c r="F17" s="231">
        <f t="shared" ref="F17" si="2">SUM(G17:H17)</f>
        <v>0</v>
      </c>
      <c r="G17" s="231">
        <v>0</v>
      </c>
      <c r="H17" s="231">
        <v>0</v>
      </c>
      <c r="I17" s="231">
        <f t="shared" ref="I17" si="3">SUM(J17:K17)</f>
        <v>0</v>
      </c>
      <c r="J17" s="231">
        <v>0</v>
      </c>
      <c r="K17" s="231">
        <v>0</v>
      </c>
      <c r="L17" s="521" t="s">
        <v>344</v>
      </c>
      <c r="M17" s="521"/>
    </row>
    <row r="18" spans="1:16" ht="34.9" customHeight="1">
      <c r="A18" s="519" t="s">
        <v>13</v>
      </c>
      <c r="B18" s="520"/>
      <c r="C18" s="212">
        <f t="shared" ref="C18:K18" si="4">SUM(C12:C17)</f>
        <v>360335</v>
      </c>
      <c r="D18" s="212">
        <f t="shared" si="4"/>
        <v>3654</v>
      </c>
      <c r="E18" s="212">
        <f t="shared" si="4"/>
        <v>363989</v>
      </c>
      <c r="F18" s="212">
        <f t="shared" si="4"/>
        <v>72178</v>
      </c>
      <c r="G18" s="212">
        <f t="shared" si="4"/>
        <v>42847</v>
      </c>
      <c r="H18" s="212">
        <f t="shared" si="4"/>
        <v>29331</v>
      </c>
      <c r="I18" s="212">
        <f t="shared" si="4"/>
        <v>436167</v>
      </c>
      <c r="J18" s="265">
        <f t="shared" si="4"/>
        <v>44</v>
      </c>
      <c r="K18" s="264">
        <f t="shared" si="4"/>
        <v>436123</v>
      </c>
      <c r="L18" s="522" t="s">
        <v>10</v>
      </c>
      <c r="M18" s="523"/>
    </row>
    <row r="19" spans="1:16" ht="24.6" customHeight="1">
      <c r="A19" s="437" t="s">
        <v>522</v>
      </c>
      <c r="B19" s="437"/>
      <c r="C19" s="437"/>
      <c r="D19" s="437"/>
      <c r="E19" s="437"/>
      <c r="F19" s="437"/>
      <c r="I19" s="490" t="s">
        <v>523</v>
      </c>
      <c r="J19" s="490"/>
      <c r="K19" s="490"/>
      <c r="L19" s="490"/>
      <c r="M19" s="490"/>
      <c r="N19" s="185"/>
      <c r="O19" s="185"/>
      <c r="P19" s="185"/>
    </row>
    <row r="22" spans="1:16" ht="14.25">
      <c r="C22" s="1"/>
      <c r="E22" s="1"/>
    </row>
    <row r="23" spans="1:16" ht="14.25">
      <c r="C23" s="1"/>
      <c r="E23" s="1"/>
    </row>
    <row r="24" spans="1:16" ht="14.25">
      <c r="C24" s="1"/>
      <c r="E24" s="1"/>
    </row>
    <row r="25" spans="1:16" ht="14.25">
      <c r="C25" s="1"/>
      <c r="E25" s="1"/>
    </row>
    <row r="26" spans="1:16" ht="14.25">
      <c r="A26" s="1"/>
      <c r="C26" s="1"/>
      <c r="E26" s="1"/>
    </row>
    <row r="27" spans="1:16" ht="14.25">
      <c r="A27" s="1"/>
      <c r="C27" s="1"/>
      <c r="E27" s="1"/>
    </row>
    <row r="28" spans="1:16" ht="14.25">
      <c r="A28" s="1"/>
      <c r="C28" s="1"/>
      <c r="E28" s="1"/>
    </row>
    <row r="29" spans="1:16" ht="14.25">
      <c r="A29" s="1"/>
      <c r="C29" s="1"/>
      <c r="E29" s="1"/>
    </row>
    <row r="30" spans="1:16" ht="14.25">
      <c r="A30" s="1"/>
      <c r="C30" s="1"/>
      <c r="E30" s="1"/>
    </row>
    <row r="31" spans="1:16" ht="14.25">
      <c r="A31" s="1"/>
      <c r="C31" s="1"/>
      <c r="E31" s="1"/>
    </row>
    <row r="32" spans="1:16" ht="14.25">
      <c r="A32" s="1"/>
      <c r="C32" s="1"/>
      <c r="E32" s="1"/>
    </row>
    <row r="33" spans="1:5" ht="14.25">
      <c r="A33" s="1"/>
      <c r="C33" s="1"/>
      <c r="E33" s="1"/>
    </row>
    <row r="34" spans="1:5" ht="14.25">
      <c r="A34" s="1"/>
      <c r="C34" s="1"/>
      <c r="E34" s="1"/>
    </row>
    <row r="35" spans="1:5" ht="14.25">
      <c r="A35" s="1"/>
      <c r="C35" s="1"/>
      <c r="E35" s="1"/>
    </row>
    <row r="36" spans="1:5" ht="14.25">
      <c r="A36" s="1"/>
      <c r="C36" s="1"/>
      <c r="E36" s="1"/>
    </row>
    <row r="37" spans="1:5">
      <c r="A37" s="1"/>
    </row>
    <row r="38" spans="1:5">
      <c r="A38" s="1"/>
    </row>
    <row r="39" spans="1:5">
      <c r="A39" s="1"/>
    </row>
    <row r="40" spans="1:5">
      <c r="A40" s="1"/>
    </row>
  </sheetData>
  <mergeCells count="32">
    <mergeCell ref="L8:M11"/>
    <mergeCell ref="F9:H9"/>
    <mergeCell ref="I9:K9"/>
    <mergeCell ref="B8:B11"/>
    <mergeCell ref="C8:C9"/>
    <mergeCell ref="E10:E11"/>
    <mergeCell ref="A19:F19"/>
    <mergeCell ref="I19:M19"/>
    <mergeCell ref="A18:B18"/>
    <mergeCell ref="L12:M12"/>
    <mergeCell ref="L17:M17"/>
    <mergeCell ref="L18:M18"/>
    <mergeCell ref="L15:M15"/>
    <mergeCell ref="L16:M16"/>
    <mergeCell ref="L14:M14"/>
    <mergeCell ref="L13:M13"/>
    <mergeCell ref="A1:M1"/>
    <mergeCell ref="D8:D9"/>
    <mergeCell ref="E8:E9"/>
    <mergeCell ref="A3:M3"/>
    <mergeCell ref="A7:B7"/>
    <mergeCell ref="A6:M6"/>
    <mergeCell ref="A8:A11"/>
    <mergeCell ref="L7:M7"/>
    <mergeCell ref="C7:K7"/>
    <mergeCell ref="I8:K8"/>
    <mergeCell ref="F8:H8"/>
    <mergeCell ref="C10:C11"/>
    <mergeCell ref="D10:D11"/>
    <mergeCell ref="A2:L2"/>
    <mergeCell ref="A4:L4"/>
    <mergeCell ref="A5:L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3" tint="0.39997558519241921"/>
  </sheetPr>
  <dimension ref="A1:M19"/>
  <sheetViews>
    <sheetView view="pageBreakPreview" zoomScaleNormal="100" zoomScaleSheetLayoutView="100" workbookViewId="0">
      <selection activeCell="P44" sqref="P44"/>
    </sheetView>
  </sheetViews>
  <sheetFormatPr defaultColWidth="9.125" defaultRowHeight="14.25"/>
  <cols>
    <col min="1" max="1" width="6.625" style="3" customWidth="1"/>
    <col min="2" max="2" width="30.625" style="1" customWidth="1"/>
    <col min="3" max="7" width="10.125" style="1" customWidth="1"/>
    <col min="8" max="8" width="11.375" style="1" customWidth="1"/>
    <col min="9" max="9" width="10.125" style="1" customWidth="1"/>
    <col min="10" max="10" width="25.625" style="1" customWidth="1"/>
    <col min="11" max="11" width="6.625" style="1" customWidth="1"/>
    <col min="12" max="16384" width="9.125" style="1"/>
  </cols>
  <sheetData>
    <row r="1" spans="1:13" s="5" customFormat="1" ht="54.75" customHeight="1">
      <c r="A1" s="406"/>
      <c r="B1" s="406"/>
      <c r="C1" s="406"/>
      <c r="D1" s="406"/>
      <c r="E1" s="406"/>
      <c r="F1" s="406"/>
      <c r="G1" s="406"/>
      <c r="H1" s="406"/>
      <c r="I1" s="406"/>
      <c r="J1" s="406"/>
      <c r="K1" s="406"/>
      <c r="L1" s="10"/>
    </row>
    <row r="2" spans="1:13" ht="18" customHeight="1">
      <c r="A2" s="407" t="s">
        <v>124</v>
      </c>
      <c r="B2" s="407"/>
      <c r="C2" s="407"/>
      <c r="D2" s="407"/>
      <c r="E2" s="407"/>
      <c r="F2" s="407"/>
      <c r="G2" s="407"/>
      <c r="H2" s="407"/>
      <c r="I2" s="407"/>
      <c r="J2" s="407"/>
      <c r="K2" s="407"/>
    </row>
    <row r="3" spans="1:13" ht="18" customHeight="1">
      <c r="A3" s="407" t="s">
        <v>4</v>
      </c>
      <c r="B3" s="407"/>
      <c r="C3" s="407"/>
      <c r="D3" s="407"/>
      <c r="E3" s="407"/>
      <c r="F3" s="407"/>
      <c r="G3" s="407"/>
      <c r="H3" s="407"/>
      <c r="I3" s="407"/>
      <c r="J3" s="407"/>
      <c r="K3" s="407"/>
    </row>
    <row r="4" spans="1:13" ht="15.75" customHeight="1">
      <c r="A4" s="408" t="s">
        <v>125</v>
      </c>
      <c r="B4" s="408"/>
      <c r="C4" s="408"/>
      <c r="D4" s="408"/>
      <c r="E4" s="408"/>
      <c r="F4" s="408"/>
      <c r="G4" s="408"/>
      <c r="H4" s="408"/>
      <c r="I4" s="408"/>
      <c r="J4" s="408"/>
      <c r="K4" s="408"/>
    </row>
    <row r="5" spans="1:13" ht="15.75" customHeight="1">
      <c r="A5" s="408" t="s">
        <v>137</v>
      </c>
      <c r="B5" s="408"/>
      <c r="C5" s="408"/>
      <c r="D5" s="408"/>
      <c r="E5" s="408"/>
      <c r="F5" s="408"/>
      <c r="G5" s="408"/>
      <c r="H5" s="408"/>
      <c r="I5" s="408"/>
      <c r="J5" s="408"/>
      <c r="K5" s="408"/>
    </row>
    <row r="6" spans="1:13" ht="15.75" customHeight="1">
      <c r="A6" s="415">
        <v>2022</v>
      </c>
      <c r="B6" s="415"/>
      <c r="C6" s="415"/>
      <c r="D6" s="415"/>
      <c r="E6" s="415"/>
      <c r="F6" s="415"/>
      <c r="G6" s="415"/>
      <c r="H6" s="415"/>
      <c r="I6" s="415"/>
      <c r="J6" s="415"/>
      <c r="K6" s="415"/>
    </row>
    <row r="7" spans="1:13" ht="18">
      <c r="A7" s="488" t="s">
        <v>455</v>
      </c>
      <c r="B7" s="489"/>
      <c r="C7" s="533"/>
      <c r="D7" s="534"/>
      <c r="E7" s="533"/>
      <c r="F7" s="533"/>
      <c r="G7" s="533"/>
      <c r="H7" s="533"/>
      <c r="I7" s="533"/>
      <c r="J7" s="535" t="s">
        <v>30</v>
      </c>
      <c r="K7" s="535"/>
    </row>
    <row r="8" spans="1:13" s="11" customFormat="1" ht="37.5" customHeight="1">
      <c r="A8" s="544" t="s">
        <v>270</v>
      </c>
      <c r="B8" s="542" t="s">
        <v>16</v>
      </c>
      <c r="C8" s="500" t="s">
        <v>111</v>
      </c>
      <c r="D8" s="500"/>
      <c r="E8" s="500" t="s">
        <v>112</v>
      </c>
      <c r="F8" s="467" t="s">
        <v>471</v>
      </c>
      <c r="G8" s="500" t="s">
        <v>504</v>
      </c>
      <c r="H8" s="500" t="s">
        <v>503</v>
      </c>
      <c r="I8" s="500" t="s">
        <v>113</v>
      </c>
      <c r="J8" s="505" t="s">
        <v>95</v>
      </c>
      <c r="K8" s="505"/>
    </row>
    <row r="9" spans="1:13" s="11" customFormat="1" ht="39.75" customHeight="1">
      <c r="A9" s="544"/>
      <c r="B9" s="542"/>
      <c r="C9" s="503" t="s">
        <v>114</v>
      </c>
      <c r="D9" s="503"/>
      <c r="E9" s="500"/>
      <c r="F9" s="468"/>
      <c r="G9" s="500"/>
      <c r="H9" s="500"/>
      <c r="I9" s="500"/>
      <c r="J9" s="505"/>
      <c r="K9" s="505"/>
    </row>
    <row r="10" spans="1:13" s="11" customFormat="1" ht="36" customHeight="1">
      <c r="A10" s="544"/>
      <c r="B10" s="542"/>
      <c r="C10" s="44" t="s">
        <v>115</v>
      </c>
      <c r="D10" s="44" t="s">
        <v>33</v>
      </c>
      <c r="E10" s="501" t="s">
        <v>116</v>
      </c>
      <c r="F10" s="501" t="s">
        <v>117</v>
      </c>
      <c r="G10" s="132" t="s">
        <v>118</v>
      </c>
      <c r="H10" s="132" t="s">
        <v>118</v>
      </c>
      <c r="I10" s="501" t="s">
        <v>119</v>
      </c>
      <c r="J10" s="505"/>
      <c r="K10" s="505"/>
    </row>
    <row r="11" spans="1:13" s="11" customFormat="1" ht="62.25" customHeight="1">
      <c r="A11" s="545"/>
      <c r="B11" s="543"/>
      <c r="C11" s="45" t="s">
        <v>120</v>
      </c>
      <c r="D11" s="45" t="s">
        <v>121</v>
      </c>
      <c r="E11" s="502"/>
      <c r="F11" s="502"/>
      <c r="G11" s="45" t="s">
        <v>505</v>
      </c>
      <c r="H11" s="45" t="s">
        <v>506</v>
      </c>
      <c r="I11" s="502"/>
      <c r="J11" s="506"/>
      <c r="K11" s="506"/>
    </row>
    <row r="12" spans="1:13" ht="39.950000000000003" customHeight="1" thickBot="1">
      <c r="A12" s="32">
        <v>49</v>
      </c>
      <c r="B12" s="33" t="s">
        <v>345</v>
      </c>
      <c r="C12" s="34">
        <v>38286</v>
      </c>
      <c r="D12" s="34">
        <v>22503</v>
      </c>
      <c r="E12" s="199">
        <v>140153</v>
      </c>
      <c r="F12" s="34">
        <v>221971</v>
      </c>
      <c r="G12" s="34">
        <v>11.05</v>
      </c>
      <c r="H12" s="34">
        <v>25.81</v>
      </c>
      <c r="I12" s="34">
        <v>54885</v>
      </c>
      <c r="J12" s="532" t="s">
        <v>343</v>
      </c>
      <c r="K12" s="532"/>
    </row>
    <row r="13" spans="1:13" s="250" customFormat="1" ht="35.1" customHeight="1">
      <c r="A13" s="298">
        <v>5</v>
      </c>
      <c r="B13" s="232" t="s">
        <v>525</v>
      </c>
      <c r="C13" s="246">
        <v>271928</v>
      </c>
      <c r="D13" s="246">
        <v>27620</v>
      </c>
      <c r="E13" s="247">
        <f>'9'!E16/'2'!G16</f>
        <v>759.6030150753769</v>
      </c>
      <c r="F13" s="247">
        <f>'9'!I16/'4'!F16</f>
        <v>850.5025125628141</v>
      </c>
      <c r="G13" s="248">
        <v>9.4700147710487439</v>
      </c>
      <c r="H13" s="248">
        <v>1.2177252584933529</v>
      </c>
      <c r="I13" s="249">
        <f>D13/'4'!F16</f>
        <v>69.396984924623112</v>
      </c>
      <c r="J13" s="492" t="s">
        <v>524</v>
      </c>
      <c r="K13" s="492"/>
      <c r="L13" s="531"/>
      <c r="M13" s="531"/>
    </row>
    <row r="14" spans="1:13" ht="39.950000000000003" customHeight="1">
      <c r="A14" s="32">
        <v>61</v>
      </c>
      <c r="B14" s="33" t="s">
        <v>346</v>
      </c>
      <c r="C14" s="34">
        <v>0</v>
      </c>
      <c r="D14" s="34">
        <v>0</v>
      </c>
      <c r="E14" s="199">
        <v>0</v>
      </c>
      <c r="F14" s="34">
        <v>0</v>
      </c>
      <c r="G14" s="34">
        <v>0</v>
      </c>
      <c r="H14" s="34">
        <v>0</v>
      </c>
      <c r="I14" s="34">
        <v>0</v>
      </c>
      <c r="J14" s="532" t="s">
        <v>344</v>
      </c>
      <c r="K14" s="532"/>
    </row>
    <row r="15" spans="1:13" ht="39.950000000000003" customHeight="1">
      <c r="A15" s="538" t="s">
        <v>13</v>
      </c>
      <c r="B15" s="539"/>
      <c r="C15" s="211">
        <f>SUM(C12:C14)</f>
        <v>310214</v>
      </c>
      <c r="D15" s="211">
        <f>SUM(D12:D14)</f>
        <v>50123</v>
      </c>
      <c r="E15" s="211">
        <v>434358</v>
      </c>
      <c r="F15" s="211">
        <v>520487</v>
      </c>
      <c r="G15" s="211">
        <v>9.82</v>
      </c>
      <c r="H15" s="211">
        <v>6.72</v>
      </c>
      <c r="I15" s="211">
        <v>62110</v>
      </c>
      <c r="J15" s="540" t="s">
        <v>10</v>
      </c>
      <c r="K15" s="541"/>
    </row>
    <row r="16" spans="1:13" ht="15">
      <c r="A16" s="437" t="s">
        <v>522</v>
      </c>
      <c r="B16" s="437"/>
      <c r="C16" s="437"/>
      <c r="D16" s="437"/>
      <c r="E16" s="437"/>
      <c r="F16" s="437"/>
      <c r="G16" s="490" t="s">
        <v>523</v>
      </c>
      <c r="H16" s="490"/>
      <c r="I16" s="490"/>
      <c r="J16" s="490"/>
      <c r="K16" s="490"/>
    </row>
    <row r="17" spans="1:11">
      <c r="A17" s="536" t="s">
        <v>127</v>
      </c>
      <c r="B17" s="536"/>
      <c r="C17" s="536"/>
      <c r="D17" s="536"/>
      <c r="E17" s="536"/>
      <c r="F17" s="536"/>
      <c r="G17" s="61"/>
      <c r="H17" s="537" t="s">
        <v>126</v>
      </c>
      <c r="I17" s="537"/>
      <c r="J17" s="537"/>
      <c r="K17" s="537"/>
    </row>
    <row r="19" spans="1:11" hidden="1">
      <c r="E19" s="245">
        <f>'9'!E16/'2'!G16</f>
        <v>759.6030150753769</v>
      </c>
      <c r="F19" s="245">
        <f>'9'!I16/'4'!F16</f>
        <v>850.5025125628141</v>
      </c>
      <c r="I19" s="245">
        <f>D13/'4'!F16</f>
        <v>69.396984924623112</v>
      </c>
    </row>
  </sheetData>
  <mergeCells count="32">
    <mergeCell ref="A17:F17"/>
    <mergeCell ref="H17:K17"/>
    <mergeCell ref="G16:K16"/>
    <mergeCell ref="J14:K14"/>
    <mergeCell ref="H8:H9"/>
    <mergeCell ref="I8:I9"/>
    <mergeCell ref="J8:K11"/>
    <mergeCell ref="A15:B15"/>
    <mergeCell ref="E10:E11"/>
    <mergeCell ref="J15:K15"/>
    <mergeCell ref="I10:I11"/>
    <mergeCell ref="A16:F16"/>
    <mergeCell ref="G8:G9"/>
    <mergeCell ref="F8:F9"/>
    <mergeCell ref="B8:B11"/>
    <mergeCell ref="A8:A11"/>
    <mergeCell ref="L13:M13"/>
    <mergeCell ref="A1:K1"/>
    <mergeCell ref="C8:D8"/>
    <mergeCell ref="F10:F11"/>
    <mergeCell ref="J12:K12"/>
    <mergeCell ref="C9:D9"/>
    <mergeCell ref="J13:K13"/>
    <mergeCell ref="A6:K6"/>
    <mergeCell ref="A7:B7"/>
    <mergeCell ref="C7:I7"/>
    <mergeCell ref="J7:K7"/>
    <mergeCell ref="A2:K2"/>
    <mergeCell ref="E8:E9"/>
    <mergeCell ref="A4:K4"/>
    <mergeCell ref="A3:K3"/>
    <mergeCell ref="A5:K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tabColor theme="3" tint="0.39997558519241921"/>
  </sheetPr>
  <dimension ref="A1:L37"/>
  <sheetViews>
    <sheetView view="pageBreakPreview" zoomScaleNormal="100" zoomScaleSheetLayoutView="100" workbookViewId="0">
      <selection activeCell="P44" sqref="P44"/>
    </sheetView>
  </sheetViews>
  <sheetFormatPr defaultColWidth="9.125" defaultRowHeight="14.25"/>
  <cols>
    <col min="1" max="1" width="6.625" style="68" customWidth="1"/>
    <col min="2" max="2" width="35.625" style="61" customWidth="1"/>
    <col min="3" max="8" width="10.125" style="61" customWidth="1"/>
    <col min="9" max="9" width="12.875" style="61" customWidth="1"/>
    <col min="10" max="10" width="30.625" style="61" customWidth="1"/>
    <col min="11" max="11" width="6.625" style="61" customWidth="1"/>
    <col min="12" max="16384" width="9.125" style="61"/>
  </cols>
  <sheetData>
    <row r="1" spans="1:12" s="59" customFormat="1" ht="57.75" customHeight="1">
      <c r="A1" s="416"/>
      <c r="B1" s="417"/>
      <c r="C1" s="417"/>
      <c r="D1" s="417"/>
      <c r="E1" s="417"/>
      <c r="F1" s="417"/>
      <c r="G1" s="417"/>
      <c r="H1" s="417"/>
      <c r="I1" s="417"/>
      <c r="J1" s="417"/>
      <c r="K1" s="417"/>
      <c r="L1" s="58"/>
    </row>
    <row r="2" spans="1:12" ht="18" customHeight="1">
      <c r="A2" s="60"/>
      <c r="B2" s="418" t="s">
        <v>124</v>
      </c>
      <c r="C2" s="418"/>
      <c r="D2" s="418"/>
      <c r="E2" s="418"/>
      <c r="F2" s="418"/>
      <c r="G2" s="418"/>
      <c r="H2" s="418"/>
      <c r="I2" s="418"/>
      <c r="J2" s="418"/>
    </row>
    <row r="3" spans="1:12" ht="18" customHeight="1">
      <c r="A3" s="60"/>
      <c r="B3" s="418" t="s">
        <v>4</v>
      </c>
      <c r="C3" s="418"/>
      <c r="D3" s="418"/>
      <c r="E3" s="418"/>
      <c r="F3" s="418"/>
      <c r="G3" s="418"/>
      <c r="H3" s="418"/>
      <c r="I3" s="418"/>
      <c r="J3" s="418"/>
    </row>
    <row r="4" spans="1:12" ht="15.75" customHeight="1">
      <c r="A4" s="60"/>
      <c r="B4" s="358" t="s">
        <v>125</v>
      </c>
      <c r="C4" s="358"/>
      <c r="D4" s="358"/>
      <c r="E4" s="358"/>
      <c r="F4" s="358"/>
      <c r="G4" s="358"/>
      <c r="H4" s="358"/>
      <c r="I4" s="358"/>
      <c r="J4" s="358"/>
    </row>
    <row r="5" spans="1:12" ht="15.75" customHeight="1">
      <c r="A5" s="60"/>
      <c r="B5" s="358" t="s">
        <v>137</v>
      </c>
      <c r="C5" s="358"/>
      <c r="D5" s="358"/>
      <c r="E5" s="358"/>
      <c r="F5" s="358"/>
      <c r="G5" s="358"/>
      <c r="H5" s="358"/>
      <c r="I5" s="358"/>
      <c r="J5" s="358"/>
    </row>
    <row r="6" spans="1:12" ht="15.75" customHeight="1">
      <c r="A6" s="358">
        <v>2022</v>
      </c>
      <c r="B6" s="358"/>
      <c r="C6" s="358"/>
      <c r="D6" s="358"/>
      <c r="E6" s="358"/>
      <c r="F6" s="358"/>
      <c r="G6" s="358"/>
      <c r="H6" s="358"/>
      <c r="I6" s="358"/>
      <c r="J6" s="358"/>
      <c r="K6" s="358"/>
    </row>
    <row r="7" spans="1:12" ht="18">
      <c r="A7" s="450" t="s">
        <v>456</v>
      </c>
      <c r="B7" s="450"/>
      <c r="C7" s="546"/>
      <c r="D7" s="547"/>
      <c r="E7" s="546"/>
      <c r="F7" s="546"/>
      <c r="G7" s="546"/>
      <c r="H7" s="546"/>
      <c r="I7" s="546"/>
      <c r="J7" s="548" t="s">
        <v>31</v>
      </c>
      <c r="K7" s="548"/>
    </row>
    <row r="8" spans="1:12" s="103" customFormat="1" ht="32.25" customHeight="1">
      <c r="A8" s="549" t="s">
        <v>270</v>
      </c>
      <c r="B8" s="552" t="s">
        <v>16</v>
      </c>
      <c r="C8" s="466" t="s">
        <v>111</v>
      </c>
      <c r="D8" s="466"/>
      <c r="E8" s="466" t="s">
        <v>112</v>
      </c>
      <c r="F8" s="549" t="s">
        <v>471</v>
      </c>
      <c r="G8" s="466" t="s">
        <v>504</v>
      </c>
      <c r="H8" s="466" t="s">
        <v>503</v>
      </c>
      <c r="I8" s="466" t="s">
        <v>113</v>
      </c>
      <c r="J8" s="555" t="s">
        <v>95</v>
      </c>
      <c r="K8" s="555"/>
    </row>
    <row r="9" spans="1:12" s="103" customFormat="1" ht="39.75" customHeight="1">
      <c r="A9" s="550"/>
      <c r="B9" s="553"/>
      <c r="C9" s="530" t="s">
        <v>114</v>
      </c>
      <c r="D9" s="530"/>
      <c r="E9" s="399"/>
      <c r="F9" s="550"/>
      <c r="G9" s="399"/>
      <c r="H9" s="399"/>
      <c r="I9" s="399"/>
      <c r="J9" s="556"/>
      <c r="K9" s="556"/>
    </row>
    <row r="10" spans="1:12" s="103" customFormat="1" ht="27" customHeight="1">
      <c r="A10" s="550"/>
      <c r="B10" s="553"/>
      <c r="C10" s="69" t="s">
        <v>115</v>
      </c>
      <c r="D10" s="69" t="s">
        <v>33</v>
      </c>
      <c r="E10" s="517" t="s">
        <v>116</v>
      </c>
      <c r="F10" s="517" t="s">
        <v>117</v>
      </c>
      <c r="G10" s="133" t="s">
        <v>118</v>
      </c>
      <c r="H10" s="133" t="s">
        <v>118</v>
      </c>
      <c r="I10" s="517" t="s">
        <v>119</v>
      </c>
      <c r="J10" s="556"/>
      <c r="K10" s="556"/>
    </row>
    <row r="11" spans="1:12" s="103" customFormat="1" ht="48" customHeight="1">
      <c r="A11" s="551"/>
      <c r="B11" s="554"/>
      <c r="C11" s="73" t="s">
        <v>120</v>
      </c>
      <c r="D11" s="73" t="s">
        <v>121</v>
      </c>
      <c r="E11" s="518"/>
      <c r="F11" s="518"/>
      <c r="G11" s="73" t="s">
        <v>122</v>
      </c>
      <c r="H11" s="73" t="s">
        <v>123</v>
      </c>
      <c r="I11" s="518"/>
      <c r="J11" s="557"/>
      <c r="K11" s="557"/>
    </row>
    <row r="12" spans="1:12" ht="21" customHeight="1" thickBot="1">
      <c r="A12" s="38">
        <v>4922</v>
      </c>
      <c r="B12" s="39" t="s">
        <v>347</v>
      </c>
      <c r="C12" s="40">
        <v>0</v>
      </c>
      <c r="D12" s="40">
        <v>0</v>
      </c>
      <c r="E12" s="40">
        <v>0</v>
      </c>
      <c r="F12" s="40">
        <v>0</v>
      </c>
      <c r="G12" s="40">
        <v>0</v>
      </c>
      <c r="H12" s="40">
        <v>0</v>
      </c>
      <c r="I12" s="40">
        <v>0</v>
      </c>
      <c r="J12" s="485" t="s">
        <v>349</v>
      </c>
      <c r="K12" s="485"/>
    </row>
    <row r="13" spans="1:12" ht="21" customHeight="1" thickBot="1">
      <c r="A13" s="41">
        <v>4923</v>
      </c>
      <c r="B13" s="42" t="s">
        <v>348</v>
      </c>
      <c r="C13" s="159">
        <v>29151</v>
      </c>
      <c r="D13" s="159">
        <v>18531</v>
      </c>
      <c r="E13" s="159">
        <v>140132</v>
      </c>
      <c r="F13" s="159">
        <v>220287</v>
      </c>
      <c r="G13" s="159">
        <v>11.4</v>
      </c>
      <c r="H13" s="159">
        <v>24.99</v>
      </c>
      <c r="I13" s="159">
        <v>59394</v>
      </c>
      <c r="J13" s="484" t="s">
        <v>139</v>
      </c>
      <c r="K13" s="484"/>
    </row>
    <row r="14" spans="1:12" ht="30" customHeight="1" thickBot="1">
      <c r="A14" s="38">
        <v>4924</v>
      </c>
      <c r="B14" s="39" t="s">
        <v>350</v>
      </c>
      <c r="C14" s="40">
        <v>0</v>
      </c>
      <c r="D14" s="40">
        <v>0</v>
      </c>
      <c r="E14" s="40">
        <v>0</v>
      </c>
      <c r="F14" s="40">
        <v>0</v>
      </c>
      <c r="G14" s="40">
        <v>0</v>
      </c>
      <c r="H14" s="40">
        <v>0</v>
      </c>
      <c r="I14" s="40">
        <v>0</v>
      </c>
      <c r="J14" s="485" t="s">
        <v>354</v>
      </c>
      <c r="K14" s="485"/>
    </row>
    <row r="15" spans="1:12" ht="21" customHeight="1" thickBot="1">
      <c r="A15" s="41">
        <v>4925</v>
      </c>
      <c r="B15" s="42" t="s">
        <v>352</v>
      </c>
      <c r="C15" s="159">
        <v>9135</v>
      </c>
      <c r="D15" s="159">
        <v>3972</v>
      </c>
      <c r="E15" s="159">
        <v>140227</v>
      </c>
      <c r="F15" s="159">
        <v>227851</v>
      </c>
      <c r="G15" s="159">
        <v>9.86</v>
      </c>
      <c r="H15" s="159">
        <v>28.6</v>
      </c>
      <c r="I15" s="159">
        <v>40531</v>
      </c>
      <c r="J15" s="484" t="s">
        <v>353</v>
      </c>
      <c r="K15" s="484"/>
    </row>
    <row r="16" spans="1:12" s="126" customFormat="1" ht="34.5" customHeight="1" thickBot="1">
      <c r="A16" s="297">
        <v>5</v>
      </c>
      <c r="B16" s="222" t="s">
        <v>525</v>
      </c>
      <c r="C16" s="251">
        <v>271928</v>
      </c>
      <c r="D16" s="251">
        <v>27621</v>
      </c>
      <c r="E16" s="251">
        <f>302322/398</f>
        <v>759.6030150753769</v>
      </c>
      <c r="F16" s="277">
        <f>338500/398</f>
        <v>850.5025125628141</v>
      </c>
      <c r="G16" s="252">
        <f>32056/338500*100</f>
        <v>9.4700147710487439</v>
      </c>
      <c r="H16" s="276">
        <f>4122/338500*100</f>
        <v>1.2177252584933529</v>
      </c>
      <c r="I16" s="251">
        <f>27621/398</f>
        <v>69.399497487437188</v>
      </c>
      <c r="J16" s="482" t="s">
        <v>524</v>
      </c>
      <c r="K16" s="482"/>
    </row>
    <row r="17" spans="1:11" ht="21" customHeight="1">
      <c r="A17" s="228">
        <v>61</v>
      </c>
      <c r="B17" s="229" t="s">
        <v>346</v>
      </c>
      <c r="C17" s="236">
        <v>0</v>
      </c>
      <c r="D17" s="236">
        <v>0</v>
      </c>
      <c r="E17" s="236">
        <v>0</v>
      </c>
      <c r="F17" s="236">
        <v>0</v>
      </c>
      <c r="G17" s="236">
        <v>0</v>
      </c>
      <c r="H17" s="236">
        <v>0</v>
      </c>
      <c r="I17" s="236">
        <v>0</v>
      </c>
      <c r="J17" s="492" t="s">
        <v>344</v>
      </c>
      <c r="K17" s="492"/>
    </row>
    <row r="18" spans="1:11" ht="30" customHeight="1">
      <c r="A18" s="200" t="s">
        <v>13</v>
      </c>
      <c r="B18" s="201"/>
      <c r="C18" s="202">
        <f>SUM(C12:C17)</f>
        <v>310214</v>
      </c>
      <c r="D18" s="202">
        <f>SUM(D12:D17)</f>
        <v>50124</v>
      </c>
      <c r="E18" s="202">
        <v>434358</v>
      </c>
      <c r="F18" s="202">
        <v>520487</v>
      </c>
      <c r="G18" s="202">
        <v>9.82</v>
      </c>
      <c r="H18" s="202">
        <v>6.72</v>
      </c>
      <c r="I18" s="278">
        <v>62110</v>
      </c>
      <c r="J18" s="491" t="s">
        <v>10</v>
      </c>
      <c r="K18" s="491"/>
    </row>
    <row r="19" spans="1:11" s="1" customFormat="1" ht="15">
      <c r="A19" s="437" t="s">
        <v>522</v>
      </c>
      <c r="B19" s="437"/>
      <c r="C19" s="437"/>
      <c r="D19" s="437"/>
      <c r="E19" s="437"/>
      <c r="F19" s="437"/>
      <c r="G19" s="490" t="s">
        <v>523</v>
      </c>
      <c r="H19" s="490"/>
      <c r="I19" s="490"/>
      <c r="J19" s="490"/>
      <c r="K19" s="490"/>
    </row>
    <row r="20" spans="1:11">
      <c r="A20" s="536" t="s">
        <v>127</v>
      </c>
      <c r="B20" s="536"/>
      <c r="C20" s="536"/>
      <c r="D20" s="536"/>
      <c r="E20" s="536"/>
      <c r="F20" s="536"/>
      <c r="H20" s="537" t="s">
        <v>126</v>
      </c>
      <c r="I20" s="537"/>
      <c r="J20" s="537"/>
      <c r="K20" s="537"/>
    </row>
    <row r="26" spans="1:11">
      <c r="A26" s="61"/>
    </row>
    <row r="27" spans="1:11">
      <c r="A27" s="61"/>
    </row>
    <row r="28" spans="1:11">
      <c r="A28" s="61"/>
    </row>
    <row r="29" spans="1:11">
      <c r="A29" s="61"/>
    </row>
    <row r="30" spans="1:11">
      <c r="A30" s="61"/>
    </row>
    <row r="31" spans="1:11">
      <c r="A31" s="61"/>
    </row>
    <row r="32" spans="1:11">
      <c r="A32" s="61"/>
    </row>
    <row r="33" spans="1:1">
      <c r="A33" s="61"/>
    </row>
    <row r="34" spans="1:1">
      <c r="A34" s="61"/>
    </row>
    <row r="35" spans="1:1">
      <c r="A35" s="61"/>
    </row>
    <row r="36" spans="1:1">
      <c r="A36" s="61"/>
    </row>
    <row r="37" spans="1:1">
      <c r="A37" s="61"/>
    </row>
  </sheetData>
  <mergeCells count="33">
    <mergeCell ref="A20:F20"/>
    <mergeCell ref="H20:K20"/>
    <mergeCell ref="G19:K19"/>
    <mergeCell ref="J8:K11"/>
    <mergeCell ref="I8:I9"/>
    <mergeCell ref="E8:E9"/>
    <mergeCell ref="C9:D9"/>
    <mergeCell ref="E10:E11"/>
    <mergeCell ref="F10:F11"/>
    <mergeCell ref="I10:I11"/>
    <mergeCell ref="J16:K16"/>
    <mergeCell ref="F8:F9"/>
    <mergeCell ref="G8:G9"/>
    <mergeCell ref="H8:H9"/>
    <mergeCell ref="A19:F19"/>
    <mergeCell ref="J12:K12"/>
    <mergeCell ref="A7:B7"/>
    <mergeCell ref="C7:I7"/>
    <mergeCell ref="J7:K7"/>
    <mergeCell ref="A6:K6"/>
    <mergeCell ref="C8:D8"/>
    <mergeCell ref="A8:A11"/>
    <mergeCell ref="B8:B11"/>
    <mergeCell ref="A1:K1"/>
    <mergeCell ref="B2:J2"/>
    <mergeCell ref="B3:J3"/>
    <mergeCell ref="B4:J4"/>
    <mergeCell ref="B5:J5"/>
    <mergeCell ref="J17:K17"/>
    <mergeCell ref="J18:K18"/>
    <mergeCell ref="J13:K13"/>
    <mergeCell ref="J14:K14"/>
    <mergeCell ref="J15:K15"/>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tabColor theme="3" tint="0.39997558519241921"/>
  </sheetPr>
  <dimension ref="A1:D16"/>
  <sheetViews>
    <sheetView view="pageBreakPreview" topLeftCell="A6" zoomScaleNormal="100" zoomScaleSheetLayoutView="100" workbookViewId="0">
      <selection activeCell="P44" sqref="P44"/>
    </sheetView>
  </sheetViews>
  <sheetFormatPr defaultRowHeight="14.25"/>
  <cols>
    <col min="1" max="1" width="64.75" customWidth="1"/>
  </cols>
  <sheetData>
    <row r="1" spans="1:4" ht="51" customHeight="1"/>
    <row r="2" spans="1:4" ht="17.45" customHeight="1"/>
    <row r="5" spans="1:4" ht="20.25">
      <c r="A5" s="173"/>
      <c r="D5" s="176"/>
    </row>
    <row r="11" spans="1:4" ht="203.25" customHeight="1">
      <c r="A11" s="117" t="s">
        <v>334</v>
      </c>
    </row>
    <row r="12" spans="1:4" ht="51" customHeight="1"/>
    <row r="13" spans="1:4" ht="17.45" customHeight="1"/>
    <row r="16" spans="1:4" ht="20.25">
      <c r="A16" s="173"/>
      <c r="D16" s="176"/>
    </row>
  </sheetData>
  <phoneticPr fontId="17" type="noConversion"/>
  <printOptions horizontalCentered="1" verticalCentered="1"/>
  <pageMargins left="0.7" right="0.7" top="0.75" bottom="0.75" header="0.3" footer="0.3"/>
  <pageSetup paperSize="9" orientation="landscape" r:id="rId1"/>
  <rowBreaks count="2" manualBreakCount="2">
    <brk id="10" man="1"/>
    <brk id="11"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tabColor theme="3" tint="0.39997558519241921"/>
  </sheetPr>
  <dimension ref="A1:AW81"/>
  <sheetViews>
    <sheetView view="pageBreakPreview"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4" width="7.75" style="12" customWidth="1"/>
    <col min="5" max="5" width="8.125" style="12" customWidth="1"/>
    <col min="6" max="6" width="7.75" style="12" customWidth="1"/>
    <col min="7" max="7" width="8.25" style="12" customWidth="1"/>
    <col min="8" max="9" width="8.125" style="12" customWidth="1"/>
    <col min="10" max="11" width="6.75" style="12" customWidth="1"/>
    <col min="12" max="12" width="25.625" style="12" customWidth="1"/>
    <col min="13" max="13" width="5.625" style="12" customWidth="1"/>
    <col min="14" max="16384" width="9.125" style="12"/>
  </cols>
  <sheetData>
    <row r="1" spans="1:14" s="5" customFormat="1" ht="55.5" customHeight="1">
      <c r="A1" s="406"/>
      <c r="B1" s="352"/>
      <c r="C1" s="352"/>
      <c r="D1" s="352"/>
      <c r="E1" s="352"/>
      <c r="F1" s="352"/>
      <c r="G1" s="352"/>
      <c r="H1" s="352"/>
      <c r="I1" s="352"/>
      <c r="J1" s="352"/>
      <c r="K1" s="352"/>
      <c r="L1" s="352"/>
      <c r="M1" s="352"/>
      <c r="N1" s="10"/>
    </row>
    <row r="2" spans="1:14" ht="18" customHeight="1">
      <c r="A2" s="407" t="s">
        <v>128</v>
      </c>
      <c r="B2" s="407"/>
      <c r="C2" s="407"/>
      <c r="D2" s="407"/>
      <c r="E2" s="407"/>
      <c r="F2" s="407"/>
      <c r="G2" s="407"/>
      <c r="H2" s="407"/>
      <c r="I2" s="407"/>
      <c r="J2" s="407"/>
      <c r="K2" s="407"/>
      <c r="L2" s="407"/>
      <c r="M2" s="407"/>
    </row>
    <row r="3" spans="1:14" ht="18" customHeight="1">
      <c r="A3" s="407" t="s">
        <v>3</v>
      </c>
      <c r="B3" s="407"/>
      <c r="C3" s="407"/>
      <c r="D3" s="407"/>
      <c r="E3" s="407"/>
      <c r="F3" s="407"/>
      <c r="G3" s="407"/>
      <c r="H3" s="407"/>
      <c r="I3" s="407"/>
      <c r="J3" s="407"/>
      <c r="K3" s="407"/>
      <c r="L3" s="407"/>
      <c r="M3" s="407"/>
    </row>
    <row r="4" spans="1:14" ht="15.75" customHeight="1">
      <c r="A4" s="415" t="s">
        <v>129</v>
      </c>
      <c r="B4" s="415"/>
      <c r="C4" s="415"/>
      <c r="D4" s="415"/>
      <c r="E4" s="415"/>
      <c r="F4" s="415"/>
      <c r="G4" s="415"/>
      <c r="H4" s="415"/>
      <c r="I4" s="415"/>
      <c r="J4" s="415"/>
      <c r="K4" s="415"/>
      <c r="L4" s="415"/>
      <c r="M4" s="415"/>
    </row>
    <row r="5" spans="1:14" ht="15.75" customHeight="1">
      <c r="A5" s="415" t="s">
        <v>136</v>
      </c>
      <c r="B5" s="415"/>
      <c r="C5" s="415"/>
      <c r="D5" s="415"/>
      <c r="E5" s="415"/>
      <c r="F5" s="415"/>
      <c r="G5" s="415"/>
      <c r="H5" s="415"/>
      <c r="I5" s="415"/>
      <c r="J5" s="415"/>
      <c r="K5" s="415"/>
      <c r="L5" s="415"/>
    </row>
    <row r="6" spans="1:14" ht="15.75" customHeight="1">
      <c r="A6" s="415">
        <v>2022</v>
      </c>
      <c r="B6" s="415"/>
      <c r="C6" s="415"/>
      <c r="D6" s="415"/>
      <c r="E6" s="415"/>
      <c r="F6" s="415"/>
      <c r="G6" s="415"/>
      <c r="H6" s="415"/>
      <c r="I6" s="415"/>
      <c r="J6" s="415"/>
      <c r="K6" s="415"/>
      <c r="L6" s="415"/>
      <c r="M6" s="415"/>
    </row>
    <row r="7" spans="1:14" ht="18">
      <c r="A7" s="450" t="s">
        <v>457</v>
      </c>
      <c r="B7" s="451"/>
      <c r="C7" s="36"/>
      <c r="D7" s="175"/>
      <c r="E7" s="36"/>
      <c r="F7" s="36"/>
      <c r="G7" s="37"/>
      <c r="H7" s="37"/>
      <c r="I7" s="37"/>
      <c r="J7" s="36"/>
      <c r="K7" s="37"/>
      <c r="L7" s="452" t="s">
        <v>458</v>
      </c>
      <c r="M7" s="452"/>
    </row>
    <row r="8" spans="1:14" ht="27.75" customHeight="1" thickBot="1">
      <c r="A8" s="559" t="s">
        <v>270</v>
      </c>
      <c r="B8" s="560" t="s">
        <v>16</v>
      </c>
      <c r="C8" s="558" t="s">
        <v>21</v>
      </c>
      <c r="D8" s="558"/>
      <c r="E8" s="558"/>
      <c r="F8" s="558" t="s">
        <v>507</v>
      </c>
      <c r="G8" s="558"/>
      <c r="H8" s="558"/>
      <c r="I8" s="558" t="s">
        <v>335</v>
      </c>
      <c r="J8" s="558"/>
      <c r="K8" s="558"/>
      <c r="L8" s="559" t="s">
        <v>22</v>
      </c>
      <c r="M8" s="559"/>
    </row>
    <row r="9" spans="1:14" ht="17.25" customHeight="1" thickBot="1">
      <c r="A9" s="430"/>
      <c r="B9" s="444"/>
      <c r="C9" s="71" t="s">
        <v>10</v>
      </c>
      <c r="D9" s="71" t="s">
        <v>24</v>
      </c>
      <c r="E9" s="71" t="s">
        <v>25</v>
      </c>
      <c r="F9" s="71" t="s">
        <v>10</v>
      </c>
      <c r="G9" s="71" t="s">
        <v>24</v>
      </c>
      <c r="H9" s="71" t="s">
        <v>25</v>
      </c>
      <c r="I9" s="71" t="s">
        <v>10</v>
      </c>
      <c r="J9" s="71" t="s">
        <v>24</v>
      </c>
      <c r="K9" s="71" t="s">
        <v>25</v>
      </c>
      <c r="L9" s="430"/>
      <c r="M9" s="430"/>
    </row>
    <row r="10" spans="1:14" ht="13.5" customHeight="1">
      <c r="A10" s="431"/>
      <c r="B10" s="445"/>
      <c r="C10" s="72" t="s">
        <v>13</v>
      </c>
      <c r="D10" s="72" t="s">
        <v>26</v>
      </c>
      <c r="E10" s="72" t="s">
        <v>27</v>
      </c>
      <c r="F10" s="72" t="s">
        <v>13</v>
      </c>
      <c r="G10" s="72" t="s">
        <v>26</v>
      </c>
      <c r="H10" s="72" t="s">
        <v>27</v>
      </c>
      <c r="I10" s="72" t="s">
        <v>13</v>
      </c>
      <c r="J10" s="72" t="s">
        <v>26</v>
      </c>
      <c r="K10" s="72" t="s">
        <v>27</v>
      </c>
      <c r="L10" s="431"/>
      <c r="M10" s="431"/>
    </row>
    <row r="11" spans="1:14" ht="21" customHeight="1" thickBot="1">
      <c r="A11" s="38">
        <v>4922</v>
      </c>
      <c r="B11" s="39" t="s">
        <v>347</v>
      </c>
      <c r="C11" s="203">
        <f>SUM(I11+F11)</f>
        <v>4187</v>
      </c>
      <c r="D11" s="203">
        <f>SUM(J11+G11)</f>
        <v>61</v>
      </c>
      <c r="E11" s="203">
        <f>SUM(K11+H11)</f>
        <v>4126</v>
      </c>
      <c r="F11" s="203">
        <f>SUM(G11:H11)</f>
        <v>4177</v>
      </c>
      <c r="G11" s="204">
        <v>61</v>
      </c>
      <c r="H11" s="204">
        <v>4116</v>
      </c>
      <c r="I11" s="203">
        <f>SUM(J11:K11)</f>
        <v>10</v>
      </c>
      <c r="J11" s="204">
        <v>0</v>
      </c>
      <c r="K11" s="204">
        <v>10</v>
      </c>
      <c r="L11" s="446" t="s">
        <v>349</v>
      </c>
      <c r="M11" s="447"/>
    </row>
    <row r="12" spans="1:14" ht="21" customHeight="1" thickBot="1">
      <c r="A12" s="41">
        <v>4923</v>
      </c>
      <c r="B12" s="42" t="s">
        <v>348</v>
      </c>
      <c r="C12" s="205">
        <f t="shared" ref="C12:C16" si="0">SUM(I12+F12)</f>
        <v>16049</v>
      </c>
      <c r="D12" s="205">
        <f t="shared" ref="D12:D16" si="1">SUM(J12+G12)</f>
        <v>195</v>
      </c>
      <c r="E12" s="205">
        <f t="shared" ref="E12:E16" si="2">SUM(K12+H12)</f>
        <v>15854</v>
      </c>
      <c r="F12" s="205">
        <f t="shared" ref="F12:F15" si="3">SUM(G12:H12)</f>
        <v>16005</v>
      </c>
      <c r="G12" s="206">
        <v>195</v>
      </c>
      <c r="H12" s="206">
        <v>15810</v>
      </c>
      <c r="I12" s="205">
        <f t="shared" ref="I12:I15" si="4">SUM(J12:K12)</f>
        <v>44</v>
      </c>
      <c r="J12" s="206">
        <v>0</v>
      </c>
      <c r="K12" s="206">
        <v>44</v>
      </c>
      <c r="L12" s="434" t="s">
        <v>139</v>
      </c>
      <c r="M12" s="435"/>
    </row>
    <row r="13" spans="1:14" ht="30" customHeight="1" thickBot="1">
      <c r="A13" s="38">
        <v>4924</v>
      </c>
      <c r="B13" s="39" t="s">
        <v>350</v>
      </c>
      <c r="C13" s="203">
        <f t="shared" si="0"/>
        <v>14700</v>
      </c>
      <c r="D13" s="203">
        <f t="shared" si="1"/>
        <v>81</v>
      </c>
      <c r="E13" s="203">
        <f t="shared" si="2"/>
        <v>14619</v>
      </c>
      <c r="F13" s="203">
        <f t="shared" si="3"/>
        <v>14636</v>
      </c>
      <c r="G13" s="204">
        <v>68</v>
      </c>
      <c r="H13" s="204">
        <v>14568</v>
      </c>
      <c r="I13" s="203">
        <f t="shared" si="4"/>
        <v>64</v>
      </c>
      <c r="J13" s="204">
        <v>13</v>
      </c>
      <c r="K13" s="204">
        <v>51</v>
      </c>
      <c r="L13" s="432" t="s">
        <v>354</v>
      </c>
      <c r="M13" s="433"/>
    </row>
    <row r="14" spans="1:14" ht="21" customHeight="1" thickBot="1">
      <c r="A14" s="41">
        <v>4925</v>
      </c>
      <c r="B14" s="42" t="s">
        <v>352</v>
      </c>
      <c r="C14" s="205">
        <f t="shared" si="0"/>
        <v>16626</v>
      </c>
      <c r="D14" s="205">
        <f t="shared" si="1"/>
        <v>344</v>
      </c>
      <c r="E14" s="205">
        <f t="shared" si="2"/>
        <v>16282</v>
      </c>
      <c r="F14" s="205">
        <f t="shared" si="3"/>
        <v>16583</v>
      </c>
      <c r="G14" s="206">
        <v>340</v>
      </c>
      <c r="H14" s="206">
        <v>16243</v>
      </c>
      <c r="I14" s="205">
        <f t="shared" si="4"/>
        <v>43</v>
      </c>
      <c r="J14" s="206">
        <v>4</v>
      </c>
      <c r="K14" s="206">
        <v>39</v>
      </c>
      <c r="L14" s="434" t="s">
        <v>353</v>
      </c>
      <c r="M14" s="435"/>
    </row>
    <row r="15" spans="1:14" ht="21" customHeight="1" thickBot="1">
      <c r="A15" s="282">
        <v>5</v>
      </c>
      <c r="B15" s="283" t="s">
        <v>525</v>
      </c>
      <c r="C15" s="284">
        <f t="shared" si="0"/>
        <v>44691</v>
      </c>
      <c r="D15" s="284">
        <f t="shared" si="1"/>
        <v>14657</v>
      </c>
      <c r="E15" s="284">
        <f t="shared" si="2"/>
        <v>30034</v>
      </c>
      <c r="F15" s="284">
        <f t="shared" si="3"/>
        <v>43778</v>
      </c>
      <c r="G15" s="282">
        <v>14346</v>
      </c>
      <c r="H15" s="282">
        <v>29432</v>
      </c>
      <c r="I15" s="284">
        <f t="shared" si="4"/>
        <v>913</v>
      </c>
      <c r="J15" s="282">
        <v>311</v>
      </c>
      <c r="K15" s="282">
        <v>602</v>
      </c>
      <c r="L15" s="564" t="s">
        <v>524</v>
      </c>
      <c r="M15" s="565"/>
    </row>
    <row r="16" spans="1:14" s="215" customFormat="1" ht="21" customHeight="1">
      <c r="A16" s="285">
        <v>61</v>
      </c>
      <c r="B16" s="286" t="s">
        <v>346</v>
      </c>
      <c r="C16" s="272">
        <f t="shared" si="0"/>
        <v>1945</v>
      </c>
      <c r="D16" s="272">
        <f t="shared" si="1"/>
        <v>436</v>
      </c>
      <c r="E16" s="272">
        <f t="shared" si="2"/>
        <v>1509</v>
      </c>
      <c r="F16" s="272">
        <f>SUM(G16:H16)</f>
        <v>1307</v>
      </c>
      <c r="G16" s="280">
        <v>141</v>
      </c>
      <c r="H16" s="280">
        <v>1166</v>
      </c>
      <c r="I16" s="272">
        <f>SUM(J16:K16)</f>
        <v>638</v>
      </c>
      <c r="J16" s="280">
        <v>295</v>
      </c>
      <c r="K16" s="280">
        <v>343</v>
      </c>
      <c r="L16" s="562" t="s">
        <v>344</v>
      </c>
      <c r="M16" s="563"/>
    </row>
    <row r="17" spans="1:49" ht="48" customHeight="1">
      <c r="A17" s="561" t="s">
        <v>13</v>
      </c>
      <c r="B17" s="561"/>
      <c r="C17" s="207">
        <f t="shared" ref="C17:K17" si="5">SUM(C11:C16)</f>
        <v>98198</v>
      </c>
      <c r="D17" s="207">
        <f t="shared" si="5"/>
        <v>15774</v>
      </c>
      <c r="E17" s="207">
        <f t="shared" si="5"/>
        <v>82424</v>
      </c>
      <c r="F17" s="207">
        <f t="shared" si="5"/>
        <v>96486</v>
      </c>
      <c r="G17" s="207">
        <f t="shared" si="5"/>
        <v>15151</v>
      </c>
      <c r="H17" s="207">
        <f t="shared" si="5"/>
        <v>81335</v>
      </c>
      <c r="I17" s="207">
        <f t="shared" si="5"/>
        <v>1712</v>
      </c>
      <c r="J17" s="207">
        <f t="shared" si="5"/>
        <v>623</v>
      </c>
      <c r="K17" s="207">
        <f t="shared" si="5"/>
        <v>1089</v>
      </c>
      <c r="L17" s="561" t="s">
        <v>10</v>
      </c>
      <c r="M17" s="561"/>
    </row>
    <row r="19" spans="1:49" ht="14.25" customHeight="1">
      <c r="A19" s="12"/>
      <c r="J19" s="125"/>
      <c r="K19" s="125"/>
      <c r="L19" s="125"/>
      <c r="M19" s="125"/>
      <c r="N19" s="107"/>
      <c r="O19" s="107"/>
      <c r="P19" s="427"/>
      <c r="Q19" s="427"/>
      <c r="R19" s="427"/>
      <c r="S19" s="427"/>
      <c r="T19" s="427"/>
      <c r="U19" s="427"/>
      <c r="V19" s="427"/>
      <c r="W19" s="427"/>
      <c r="X19" s="427"/>
      <c r="Y19" s="427"/>
      <c r="Z19" s="427"/>
      <c r="AA19" s="427"/>
      <c r="AB19" s="427"/>
      <c r="AC19" s="427"/>
      <c r="AD19" s="427"/>
      <c r="AE19" s="427"/>
      <c r="AF19" s="427"/>
      <c r="AG19" s="427"/>
      <c r="AH19"/>
      <c r="AI19"/>
      <c r="AJ19"/>
      <c r="AK19"/>
      <c r="AL19"/>
      <c r="AM19"/>
      <c r="AN19"/>
      <c r="AO19"/>
      <c r="AP19"/>
      <c r="AQ19"/>
      <c r="AR19"/>
      <c r="AS19"/>
      <c r="AT19"/>
      <c r="AU19"/>
      <c r="AV19"/>
      <c r="AW19"/>
    </row>
    <row r="20" spans="1:49" ht="14.25" customHeight="1">
      <c r="A20" s="12"/>
      <c r="J20" s="125"/>
      <c r="K20" s="125"/>
      <c r="L20" s="125"/>
      <c r="M20" s="125"/>
      <c r="N20" s="107"/>
      <c r="O20" s="107"/>
    </row>
    <row r="21" spans="1:49" ht="14.25" customHeight="1">
      <c r="A21" s="12"/>
      <c r="J21" s="125"/>
      <c r="K21" s="125"/>
      <c r="L21" s="125"/>
      <c r="M21" s="125"/>
      <c r="N21" s="107"/>
      <c r="O21" s="107"/>
    </row>
    <row r="22" spans="1:49" ht="14.25" customHeight="1">
      <c r="A22" s="12"/>
      <c r="J22" s="125"/>
      <c r="K22" s="125"/>
      <c r="L22" s="125"/>
      <c r="M22" s="125"/>
      <c r="N22" s="107"/>
      <c r="O22" s="107"/>
    </row>
    <row r="23" spans="1:49" ht="14.25" customHeight="1">
      <c r="A23" s="12"/>
      <c r="J23" s="125"/>
      <c r="K23" s="125"/>
      <c r="L23" s="125"/>
      <c r="M23" s="125"/>
      <c r="N23" s="107"/>
      <c r="O23" s="107"/>
    </row>
    <row r="24" spans="1:49" ht="14.25" customHeight="1">
      <c r="A24" s="12"/>
      <c r="J24" s="125"/>
      <c r="K24" s="125"/>
      <c r="L24" s="125"/>
      <c r="M24" s="125"/>
      <c r="N24" s="107"/>
      <c r="O24" s="107"/>
    </row>
    <row r="25" spans="1:49" ht="14.25" customHeight="1">
      <c r="A25" s="12"/>
      <c r="J25" s="125"/>
      <c r="K25" s="125"/>
      <c r="L25" s="125"/>
      <c r="M25" s="125"/>
      <c r="N25" s="107"/>
      <c r="O25" s="107"/>
    </row>
    <row r="26" spans="1:49" ht="14.25" customHeight="1">
      <c r="A26" s="12"/>
      <c r="J26" s="125"/>
      <c r="K26" s="125"/>
      <c r="L26" s="125"/>
      <c r="M26" s="125"/>
      <c r="N26" s="107"/>
      <c r="O26" s="107"/>
    </row>
    <row r="27" spans="1:49" ht="14.25" customHeight="1">
      <c r="A27" s="12"/>
      <c r="J27" s="125"/>
      <c r="K27" s="125"/>
      <c r="L27" s="125"/>
      <c r="M27" s="125"/>
      <c r="N27" s="107"/>
      <c r="O27" s="107"/>
    </row>
    <row r="28" spans="1:49" ht="14.25" customHeight="1">
      <c r="A28" s="12"/>
      <c r="J28" s="125"/>
      <c r="K28" s="125"/>
      <c r="L28" s="125"/>
      <c r="M28" s="125"/>
      <c r="N28" s="107"/>
      <c r="O28" s="107"/>
    </row>
    <row r="29" spans="1:49" ht="14.25" customHeight="1">
      <c r="A29" s="12"/>
      <c r="J29" s="125"/>
      <c r="K29" s="125"/>
      <c r="L29" s="125"/>
      <c r="M29" s="125"/>
      <c r="N29" s="107"/>
      <c r="O29" s="107"/>
    </row>
    <row r="30" spans="1:49" ht="14.25" customHeight="1">
      <c r="A30" s="12"/>
      <c r="J30" s="125"/>
      <c r="K30" s="125"/>
      <c r="L30" s="125"/>
      <c r="M30" s="125"/>
      <c r="N30" s="107"/>
      <c r="O30" s="107"/>
    </row>
    <row r="31" spans="1:49" ht="14.25" customHeight="1">
      <c r="A31" s="12"/>
      <c r="J31" s="125"/>
      <c r="K31" s="125"/>
      <c r="L31" s="125"/>
      <c r="M31" s="125"/>
      <c r="N31" s="107"/>
      <c r="O31" s="107"/>
    </row>
    <row r="32" spans="1:49" ht="14.25" customHeight="1">
      <c r="A32" s="12"/>
      <c r="J32" s="125"/>
      <c r="K32" s="125"/>
      <c r="L32" s="125"/>
      <c r="M32" s="125"/>
      <c r="N32" s="107"/>
      <c r="O32" s="107"/>
    </row>
    <row r="33" spans="1:23" ht="14.25" customHeight="1">
      <c r="A33" s="12"/>
      <c r="J33" s="125"/>
      <c r="K33" s="125"/>
      <c r="L33" s="125"/>
      <c r="M33" s="125"/>
      <c r="N33" s="107"/>
      <c r="O33" s="107"/>
    </row>
    <row r="34" spans="1:23" ht="14.25" customHeight="1">
      <c r="A34" s="12"/>
      <c r="J34" s="125"/>
      <c r="K34" s="125"/>
      <c r="L34" s="125"/>
      <c r="M34" s="125"/>
      <c r="N34" s="107"/>
      <c r="O34" s="107"/>
    </row>
    <row r="35" spans="1:23" ht="14.25" customHeight="1">
      <c r="A35" s="12"/>
      <c r="J35" s="125"/>
      <c r="K35" s="125"/>
      <c r="L35" s="125"/>
      <c r="M35" s="125"/>
      <c r="N35" s="107"/>
      <c r="O35" s="107"/>
    </row>
    <row r="36" spans="1:23" ht="14.25" customHeight="1">
      <c r="A36" s="12"/>
      <c r="J36" s="125"/>
      <c r="K36" s="125"/>
      <c r="L36" s="125"/>
      <c r="M36" s="125"/>
      <c r="N36" s="107"/>
      <c r="O36" s="107"/>
    </row>
    <row r="37" spans="1:23" ht="14.25" customHeight="1">
      <c r="A37" s="12"/>
      <c r="J37" s="125"/>
      <c r="K37" s="125"/>
      <c r="L37" s="125"/>
      <c r="M37" s="125"/>
      <c r="N37" s="107"/>
      <c r="O37" s="107"/>
    </row>
    <row r="38" spans="1:23" ht="14.25" customHeight="1">
      <c r="A38" s="12"/>
      <c r="M38" s="125"/>
      <c r="N38" s="125"/>
      <c r="O38" s="125"/>
      <c r="P38" s="125"/>
      <c r="Q38" s="125"/>
      <c r="R38" s="125"/>
      <c r="S38" s="125"/>
      <c r="T38" s="107"/>
      <c r="U38" s="107"/>
    </row>
    <row r="39" spans="1:23" ht="14.25" customHeight="1">
      <c r="A39" s="12"/>
      <c r="M39" s="125"/>
      <c r="N39" s="125"/>
      <c r="O39" s="125"/>
      <c r="P39" s="125"/>
      <c r="Q39" s="125"/>
      <c r="R39" s="125"/>
      <c r="S39" s="125"/>
      <c r="T39" s="107"/>
      <c r="U39" s="107"/>
    </row>
    <row r="40" spans="1:23" ht="14.25" customHeight="1">
      <c r="A40" s="12"/>
      <c r="M40" s="125"/>
      <c r="N40" s="125"/>
      <c r="O40" s="125"/>
      <c r="P40" s="125"/>
      <c r="Q40" s="125"/>
      <c r="R40" s="125"/>
      <c r="S40" s="125"/>
      <c r="T40" s="107"/>
      <c r="U40" s="107"/>
    </row>
    <row r="41" spans="1:23" ht="14.25" customHeight="1">
      <c r="A41" s="12"/>
      <c r="M41" s="125"/>
      <c r="N41" s="125"/>
      <c r="O41" s="125"/>
      <c r="P41" s="125"/>
      <c r="Q41" s="125"/>
      <c r="R41" s="125"/>
      <c r="S41" s="125"/>
      <c r="T41" s="107"/>
      <c r="U41" s="107"/>
    </row>
    <row r="42" spans="1:23" ht="14.25" customHeight="1">
      <c r="A42" s="12"/>
      <c r="M42" s="125"/>
      <c r="N42" s="125"/>
      <c r="O42" s="125"/>
      <c r="P42" s="125"/>
      <c r="Q42" s="125"/>
      <c r="R42" s="125"/>
      <c r="S42" s="125"/>
      <c r="T42" s="107"/>
      <c r="U42" s="107"/>
    </row>
    <row r="43" spans="1:23" ht="14.25" customHeight="1">
      <c r="A43" s="12"/>
      <c r="M43" s="125"/>
      <c r="N43" s="125"/>
      <c r="O43" s="125"/>
      <c r="P43" s="125"/>
      <c r="Q43" s="125"/>
      <c r="R43" s="125"/>
      <c r="S43" s="125"/>
      <c r="T43" s="107"/>
      <c r="U43" s="107"/>
    </row>
    <row r="44" spans="1:23" ht="14.25" customHeight="1">
      <c r="A44" s="12"/>
      <c r="M44" s="107"/>
      <c r="O44" s="125"/>
      <c r="P44" s="125"/>
      <c r="Q44" s="125"/>
      <c r="R44" s="125"/>
      <c r="S44" s="125"/>
      <c r="T44" s="125"/>
      <c r="U44" s="125"/>
      <c r="V44" s="427"/>
      <c r="W44" s="427"/>
    </row>
    <row r="45" spans="1:23" ht="14.25" customHeight="1">
      <c r="A45" s="12"/>
      <c r="M45" s="107"/>
      <c r="O45" s="125"/>
      <c r="P45" s="125"/>
      <c r="Q45" s="125"/>
      <c r="R45" s="125"/>
      <c r="S45" s="125"/>
      <c r="T45" s="125"/>
      <c r="U45" s="125"/>
      <c r="V45" s="427"/>
      <c r="W45" s="427"/>
    </row>
    <row r="46" spans="1:23" ht="14.25" customHeight="1">
      <c r="A46" s="12"/>
      <c r="M46" s="107"/>
      <c r="O46" s="125"/>
      <c r="P46" s="125"/>
      <c r="Q46" s="125"/>
      <c r="R46" s="125"/>
      <c r="S46" s="125"/>
      <c r="T46" s="125"/>
      <c r="U46" s="125"/>
      <c r="V46" s="427"/>
      <c r="W46" s="427"/>
    </row>
    <row r="47" spans="1:23" ht="14.25" customHeight="1">
      <c r="A47" s="12"/>
      <c r="M47" s="107"/>
      <c r="O47" s="125"/>
      <c r="P47" s="125"/>
      <c r="Q47" s="125"/>
      <c r="R47" s="125"/>
      <c r="S47" s="125"/>
      <c r="T47" s="125"/>
      <c r="U47" s="125"/>
      <c r="V47" s="427"/>
      <c r="W47" s="427"/>
    </row>
    <row r="48" spans="1:23" ht="14.25" customHeight="1">
      <c r="A48" s="12"/>
      <c r="M48" s="107"/>
      <c r="O48" s="125"/>
      <c r="P48" s="125"/>
      <c r="Q48" s="125"/>
      <c r="R48" s="125"/>
      <c r="S48" s="125"/>
      <c r="T48" s="125"/>
      <c r="U48" s="125"/>
      <c r="V48" s="427"/>
      <c r="W48" s="427"/>
    </row>
    <row r="49" spans="1:23" ht="14.25" customHeight="1">
      <c r="A49" s="12"/>
      <c r="M49" s="107"/>
      <c r="O49" s="125"/>
      <c r="P49" s="125"/>
      <c r="Q49" s="125"/>
      <c r="R49" s="125"/>
      <c r="S49" s="125"/>
      <c r="T49" s="125"/>
      <c r="U49" s="125"/>
      <c r="V49" s="427"/>
      <c r="W49" s="427"/>
    </row>
    <row r="50" spans="1:23" ht="14.25" customHeight="1">
      <c r="A50" s="12"/>
      <c r="M50" s="107"/>
      <c r="O50" s="125"/>
      <c r="P50" s="125"/>
      <c r="Q50" s="125"/>
      <c r="R50" s="125"/>
      <c r="S50" s="125"/>
      <c r="T50" s="125"/>
      <c r="U50" s="125"/>
      <c r="V50" s="427"/>
      <c r="W50" s="427"/>
    </row>
    <row r="51" spans="1:23" ht="14.25" customHeight="1">
      <c r="A51" s="12"/>
      <c r="M51" s="107"/>
      <c r="O51" s="125"/>
      <c r="P51" s="125"/>
      <c r="Q51" s="125"/>
      <c r="R51" s="125"/>
      <c r="S51" s="125"/>
      <c r="T51" s="125"/>
      <c r="U51" s="125"/>
      <c r="V51" s="427"/>
      <c r="W51" s="427"/>
    </row>
    <row r="52" spans="1:23" ht="14.25" customHeight="1">
      <c r="A52" s="12"/>
      <c r="M52" s="107"/>
      <c r="O52" s="125"/>
      <c r="P52" s="125"/>
      <c r="Q52" s="125"/>
      <c r="R52" s="125"/>
      <c r="S52" s="125"/>
      <c r="T52" s="125"/>
      <c r="U52" s="125"/>
      <c r="V52" s="427"/>
      <c r="W52" s="427"/>
    </row>
    <row r="53" spans="1:23" ht="14.25" customHeight="1">
      <c r="A53" s="12"/>
      <c r="M53" s="107"/>
      <c r="O53" s="125"/>
      <c r="P53" s="125"/>
      <c r="Q53" s="125"/>
      <c r="R53" s="125"/>
      <c r="S53" s="125"/>
      <c r="T53" s="125"/>
      <c r="U53" s="125"/>
      <c r="V53" s="427"/>
      <c r="W53" s="427"/>
    </row>
    <row r="54" spans="1:23" ht="14.25" customHeight="1">
      <c r="A54" s="12"/>
      <c r="M54" s="107"/>
      <c r="O54" s="125"/>
      <c r="P54" s="125"/>
      <c r="Q54" s="125"/>
      <c r="R54" s="125"/>
      <c r="S54" s="125"/>
      <c r="T54" s="125"/>
      <c r="U54" s="125"/>
      <c r="V54" s="427"/>
      <c r="W54" s="427"/>
    </row>
    <row r="55" spans="1:23" ht="14.25" customHeight="1">
      <c r="A55" s="12"/>
      <c r="M55" s="107"/>
      <c r="O55" s="125"/>
      <c r="P55" s="125"/>
      <c r="Q55" s="125"/>
      <c r="R55" s="125"/>
      <c r="S55" s="125"/>
      <c r="T55" s="125"/>
      <c r="U55" s="125"/>
      <c r="V55" s="427"/>
      <c r="W55" s="427"/>
    </row>
    <row r="56" spans="1:23" ht="14.25" customHeight="1">
      <c r="A56" s="12"/>
      <c r="M56" s="107"/>
      <c r="O56" s="125"/>
      <c r="P56" s="125"/>
      <c r="Q56" s="125"/>
      <c r="R56" s="125"/>
      <c r="S56" s="125"/>
      <c r="T56" s="125"/>
      <c r="U56" s="125"/>
      <c r="V56" s="427"/>
      <c r="W56" s="427"/>
    </row>
    <row r="57" spans="1:23" ht="14.25" customHeight="1">
      <c r="A57" s="12"/>
      <c r="M57" s="107"/>
      <c r="O57" s="125"/>
      <c r="P57" s="125"/>
      <c r="Q57" s="125"/>
      <c r="R57" s="125"/>
      <c r="S57" s="125"/>
      <c r="T57" s="125"/>
      <c r="U57" s="125"/>
      <c r="V57" s="427"/>
      <c r="W57" s="427"/>
    </row>
    <row r="58" spans="1:23" ht="14.25" customHeight="1">
      <c r="A58" s="12"/>
      <c r="M58" s="107"/>
      <c r="O58" s="125"/>
      <c r="P58" s="125"/>
      <c r="Q58" s="125"/>
      <c r="R58" s="125"/>
      <c r="S58" s="125"/>
      <c r="T58" s="125"/>
      <c r="U58" s="125"/>
      <c r="V58" s="427"/>
      <c r="W58" s="427"/>
    </row>
    <row r="59" spans="1:23" ht="14.25" customHeight="1">
      <c r="A59" s="12"/>
      <c r="M59" s="107"/>
      <c r="O59" s="125"/>
      <c r="P59" s="125"/>
      <c r="Q59" s="125"/>
      <c r="R59" s="125"/>
      <c r="S59" s="125"/>
      <c r="T59" s="125"/>
      <c r="U59" s="125"/>
      <c r="V59" s="427"/>
      <c r="W59" s="427"/>
    </row>
    <row r="60" spans="1:23" ht="14.25" customHeight="1">
      <c r="A60" s="12"/>
      <c r="M60" s="107"/>
      <c r="O60" s="125"/>
      <c r="P60" s="125"/>
      <c r="Q60" s="125"/>
      <c r="R60" s="125"/>
      <c r="S60" s="125"/>
      <c r="T60" s="125"/>
      <c r="U60" s="125"/>
      <c r="V60" s="427"/>
      <c r="W60" s="427"/>
    </row>
    <row r="61" spans="1:23" ht="14.25" customHeight="1">
      <c r="A61" s="12"/>
      <c r="M61" s="107"/>
      <c r="O61" s="125"/>
      <c r="P61" s="125"/>
      <c r="Q61" s="125"/>
      <c r="R61" s="125"/>
      <c r="S61" s="125"/>
      <c r="T61" s="125"/>
      <c r="U61" s="125"/>
      <c r="V61" s="427"/>
      <c r="W61" s="427"/>
    </row>
    <row r="62" spans="1:23" ht="14.25" customHeight="1">
      <c r="A62" s="12"/>
      <c r="M62" s="107"/>
      <c r="O62" s="125"/>
      <c r="P62" s="125"/>
      <c r="Q62" s="125"/>
      <c r="R62" s="125"/>
      <c r="S62" s="125"/>
      <c r="T62" s="125"/>
      <c r="U62" s="125"/>
      <c r="V62" s="427"/>
      <c r="W62" s="427"/>
    </row>
    <row r="63" spans="1:23" ht="14.25" customHeight="1">
      <c r="A63" s="12"/>
      <c r="M63" s="107"/>
      <c r="O63" s="125"/>
      <c r="P63" s="125"/>
      <c r="Q63" s="125"/>
      <c r="R63" s="125"/>
      <c r="S63" s="125"/>
      <c r="T63" s="125"/>
      <c r="U63" s="125"/>
      <c r="V63" s="427"/>
      <c r="W63" s="427"/>
    </row>
    <row r="64" spans="1:23" ht="14.25" customHeight="1">
      <c r="A64" s="12"/>
      <c r="M64" s="107"/>
      <c r="O64" s="125"/>
      <c r="P64" s="125"/>
      <c r="Q64" s="125"/>
      <c r="R64" s="125"/>
      <c r="S64" s="125"/>
      <c r="T64" s="125"/>
      <c r="U64" s="125"/>
      <c r="V64" s="427"/>
      <c r="W64" s="427"/>
    </row>
    <row r="65" spans="1:23" ht="14.25" customHeight="1">
      <c r="A65" s="12"/>
      <c r="M65" s="107"/>
      <c r="O65" s="125"/>
      <c r="P65" s="125"/>
      <c r="Q65" s="125"/>
      <c r="R65" s="125"/>
      <c r="S65" s="125"/>
      <c r="T65" s="125"/>
      <c r="U65" s="125"/>
      <c r="V65" s="427"/>
      <c r="W65" s="427"/>
    </row>
    <row r="66" spans="1:23" ht="14.25" customHeight="1">
      <c r="A66" s="12"/>
      <c r="M66" s="107"/>
      <c r="O66" s="125"/>
      <c r="P66" s="125"/>
      <c r="Q66" s="125"/>
      <c r="R66" s="125"/>
      <c r="S66" s="125"/>
      <c r="T66" s="125"/>
      <c r="U66" s="125"/>
      <c r="V66" s="427"/>
      <c r="W66" s="427"/>
    </row>
    <row r="67" spans="1:23" ht="14.25" customHeight="1">
      <c r="A67" s="12"/>
      <c r="M67" s="107"/>
      <c r="O67" s="125"/>
      <c r="P67" s="125"/>
      <c r="Q67" s="125"/>
      <c r="R67" s="125"/>
      <c r="S67" s="125"/>
      <c r="T67" s="125"/>
      <c r="U67" s="125"/>
      <c r="V67" s="427"/>
      <c r="W67" s="427"/>
    </row>
    <row r="68" spans="1:23" ht="14.25" customHeight="1">
      <c r="A68" s="12"/>
      <c r="M68" s="107"/>
      <c r="O68" s="125"/>
      <c r="P68" s="125"/>
      <c r="Q68" s="125"/>
      <c r="R68" s="125"/>
      <c r="S68" s="125"/>
      <c r="T68" s="125"/>
      <c r="U68" s="125"/>
      <c r="V68" s="427"/>
      <c r="W68" s="427"/>
    </row>
    <row r="69" spans="1:23" ht="14.25" customHeight="1">
      <c r="A69" s="12"/>
      <c r="M69" s="107"/>
      <c r="O69" s="125"/>
      <c r="P69" s="125"/>
      <c r="Q69" s="125"/>
      <c r="R69" s="125"/>
      <c r="S69" s="125"/>
      <c r="T69" s="125"/>
      <c r="U69" s="125"/>
      <c r="V69" s="427"/>
      <c r="W69" s="427"/>
    </row>
    <row r="70" spans="1:23" ht="14.25" customHeight="1">
      <c r="A70" s="12"/>
      <c r="M70" s="107"/>
      <c r="O70" s="125"/>
      <c r="P70" s="125"/>
      <c r="Q70" s="125"/>
      <c r="R70" s="125"/>
      <c r="S70" s="125"/>
      <c r="T70" s="125"/>
      <c r="U70" s="125"/>
      <c r="V70" s="427"/>
      <c r="W70" s="427"/>
    </row>
    <row r="71" spans="1:23" ht="14.25" customHeight="1">
      <c r="A71" s="12"/>
      <c r="M71" s="107"/>
      <c r="O71" s="125"/>
      <c r="P71" s="125"/>
      <c r="Q71" s="125"/>
      <c r="R71" s="125"/>
      <c r="S71" s="125"/>
      <c r="T71" s="125"/>
      <c r="U71" s="125"/>
      <c r="V71" s="427"/>
      <c r="W71" s="427"/>
    </row>
    <row r="72" spans="1:23" ht="14.25" customHeight="1">
      <c r="A72" s="12"/>
      <c r="M72" s="107"/>
      <c r="O72" s="125"/>
      <c r="P72" s="125"/>
      <c r="Q72" s="125"/>
      <c r="R72" s="125"/>
      <c r="S72" s="125"/>
      <c r="T72" s="125"/>
      <c r="U72" s="125"/>
      <c r="V72" s="427"/>
      <c r="W72" s="427"/>
    </row>
    <row r="73" spans="1:23" ht="14.25" customHeight="1">
      <c r="A73" s="12"/>
      <c r="M73" s="107"/>
      <c r="O73" s="125"/>
      <c r="P73" s="125"/>
      <c r="Q73" s="125"/>
      <c r="R73" s="125"/>
      <c r="S73" s="125"/>
      <c r="T73" s="125"/>
      <c r="U73" s="125"/>
      <c r="V73" s="427"/>
      <c r="W73" s="427"/>
    </row>
    <row r="74" spans="1:23" ht="14.25" customHeight="1">
      <c r="A74" s="12"/>
      <c r="M74" s="107"/>
      <c r="O74" s="125"/>
      <c r="P74" s="125"/>
      <c r="Q74" s="125"/>
      <c r="R74" s="125"/>
      <c r="S74" s="125"/>
      <c r="T74" s="125"/>
      <c r="U74" s="125"/>
      <c r="V74" s="427"/>
      <c r="W74" s="427"/>
    </row>
    <row r="75" spans="1:23" ht="14.25" customHeight="1">
      <c r="A75" s="12"/>
      <c r="M75" s="107"/>
      <c r="O75" s="125"/>
      <c r="P75" s="125"/>
      <c r="Q75" s="125"/>
      <c r="R75" s="125"/>
      <c r="S75" s="125"/>
      <c r="T75" s="125"/>
      <c r="U75" s="125"/>
      <c r="V75" s="427"/>
      <c r="W75" s="427"/>
    </row>
    <row r="76" spans="1:23" ht="14.25" customHeight="1">
      <c r="A76" s="12"/>
      <c r="M76" s="107"/>
      <c r="O76" s="125"/>
      <c r="P76" s="125"/>
      <c r="Q76" s="125"/>
      <c r="R76" s="125"/>
      <c r="S76" s="125"/>
      <c r="T76" s="125"/>
      <c r="U76" s="125"/>
      <c r="V76" s="427"/>
      <c r="W76" s="427"/>
    </row>
    <row r="77" spans="1:23" ht="14.25" customHeight="1">
      <c r="A77" s="12"/>
      <c r="M77" s="107"/>
      <c r="O77" s="125"/>
      <c r="P77" s="125"/>
      <c r="Q77" s="125"/>
      <c r="R77" s="125"/>
      <c r="S77" s="125"/>
      <c r="T77" s="125"/>
      <c r="U77" s="125"/>
      <c r="V77"/>
      <c r="W77"/>
    </row>
    <row r="78" spans="1:23" ht="14.25" customHeight="1">
      <c r="A78" s="12"/>
      <c r="M78"/>
      <c r="O78" s="125"/>
      <c r="P78" s="125"/>
      <c r="Q78" s="125"/>
      <c r="R78" s="125"/>
      <c r="S78" s="125"/>
      <c r="T78" s="125"/>
      <c r="U78" s="125"/>
      <c r="V78"/>
      <c r="W78"/>
    </row>
    <row r="79" spans="1:23" ht="14.25" customHeight="1">
      <c r="A79" s="12"/>
      <c r="M79"/>
      <c r="O79" s="125"/>
      <c r="P79" s="125"/>
      <c r="Q79" s="125"/>
      <c r="R79" s="125"/>
      <c r="S79" s="125"/>
      <c r="T79" s="125"/>
      <c r="U79" s="125"/>
      <c r="V79"/>
      <c r="W79"/>
    </row>
    <row r="80" spans="1:23" ht="14.25" customHeight="1">
      <c r="A80" s="12"/>
      <c r="M80"/>
      <c r="O80" s="125"/>
      <c r="P80" s="125"/>
      <c r="Q80" s="125"/>
      <c r="R80" s="125"/>
      <c r="S80" s="125"/>
      <c r="T80" s="125"/>
      <c r="U80" s="125"/>
      <c r="V80"/>
      <c r="W80"/>
    </row>
    <row r="81" spans="1:23" ht="14.25" customHeight="1">
      <c r="A81" s="12"/>
      <c r="M81"/>
      <c r="O81" s="125"/>
      <c r="P81" s="125"/>
      <c r="Q81" s="125"/>
      <c r="R81" s="125"/>
      <c r="S81" s="125"/>
      <c r="T81" s="125"/>
      <c r="U81" s="125"/>
      <c r="V81"/>
      <c r="W81"/>
    </row>
  </sheetData>
  <mergeCells count="63">
    <mergeCell ref="V76:W76"/>
    <mergeCell ref="A2:M2"/>
    <mergeCell ref="A3:M3"/>
    <mergeCell ref="A4:M4"/>
    <mergeCell ref="A5:L5"/>
    <mergeCell ref="V71:W71"/>
    <mergeCell ref="V72:W72"/>
    <mergeCell ref="V73:W73"/>
    <mergeCell ref="V74:W74"/>
    <mergeCell ref="V75:W75"/>
    <mergeCell ref="V66:W66"/>
    <mergeCell ref="V67:W67"/>
    <mergeCell ref="V68:W68"/>
    <mergeCell ref="V69:W69"/>
    <mergeCell ref="V70:W70"/>
    <mergeCell ref="V61:W61"/>
    <mergeCell ref="V62:W62"/>
    <mergeCell ref="V63:W63"/>
    <mergeCell ref="V64:W64"/>
    <mergeCell ref="V65:W65"/>
    <mergeCell ref="V56:W56"/>
    <mergeCell ref="V57:W57"/>
    <mergeCell ref="V58:W58"/>
    <mergeCell ref="V59:W59"/>
    <mergeCell ref="V60:W60"/>
    <mergeCell ref="V51:W51"/>
    <mergeCell ref="V52:W52"/>
    <mergeCell ref="V53:W53"/>
    <mergeCell ref="V54:W54"/>
    <mergeCell ref="V55:W55"/>
    <mergeCell ref="V46:W46"/>
    <mergeCell ref="V47:W47"/>
    <mergeCell ref="V48:W48"/>
    <mergeCell ref="V49:W49"/>
    <mergeCell ref="V50:W50"/>
    <mergeCell ref="AA19:AB19"/>
    <mergeCell ref="AC19:AE19"/>
    <mergeCell ref="AF19:AG19"/>
    <mergeCell ref="V44:W44"/>
    <mergeCell ref="V45:W45"/>
    <mergeCell ref="P19:Q19"/>
    <mergeCell ref="R19:S19"/>
    <mergeCell ref="T19:U19"/>
    <mergeCell ref="V19:W19"/>
    <mergeCell ref="X19:Z19"/>
    <mergeCell ref="A17:B17"/>
    <mergeCell ref="L17:M17"/>
    <mergeCell ref="L16:M16"/>
    <mergeCell ref="L15:M15"/>
    <mergeCell ref="L11:M11"/>
    <mergeCell ref="L12:M12"/>
    <mergeCell ref="L13:M13"/>
    <mergeCell ref="L14:M14"/>
    <mergeCell ref="A1:M1"/>
    <mergeCell ref="I8:K8"/>
    <mergeCell ref="L8:M10"/>
    <mergeCell ref="A7:B7"/>
    <mergeCell ref="L7:M7"/>
    <mergeCell ref="A8:A10"/>
    <mergeCell ref="B8:B10"/>
    <mergeCell ref="C8:E8"/>
    <mergeCell ref="F8:H8"/>
    <mergeCell ref="A6:M6"/>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tabColor theme="3" tint="0.39997558519241921"/>
  </sheetPr>
  <dimension ref="A1:K19"/>
  <sheetViews>
    <sheetView tabSelected="1" view="pageBreakPreview" zoomScaleNormal="100" zoomScaleSheetLayoutView="100" workbookViewId="0">
      <selection activeCell="P44" sqref="P44"/>
    </sheetView>
  </sheetViews>
  <sheetFormatPr defaultColWidth="9.125" defaultRowHeight="14.25"/>
  <cols>
    <col min="1" max="1" width="6.625" style="3" customWidth="1"/>
    <col min="2" max="2" width="36.625" style="1" bestFit="1" customWidth="1"/>
    <col min="3" max="3" width="11.375" style="1" customWidth="1"/>
    <col min="4" max="4" width="10.5" style="1" customWidth="1"/>
    <col min="5" max="8" width="9.75" style="1" customWidth="1"/>
    <col min="9" max="9" width="30.625" style="1" customWidth="1"/>
    <col min="10" max="10" width="6.5" style="1" customWidth="1"/>
    <col min="11" max="16384" width="9.125" style="1"/>
  </cols>
  <sheetData>
    <row r="1" spans="1:11" s="5" customFormat="1" ht="50.25" customHeight="1">
      <c r="A1" s="406"/>
      <c r="B1" s="352"/>
      <c r="C1" s="352"/>
      <c r="D1" s="352"/>
      <c r="E1" s="352"/>
      <c r="F1" s="352"/>
      <c r="G1" s="352"/>
      <c r="H1" s="352"/>
      <c r="I1" s="352"/>
      <c r="J1" s="352"/>
      <c r="K1" s="10"/>
    </row>
    <row r="2" spans="1:11" ht="15.75" customHeight="1">
      <c r="A2" s="407" t="s">
        <v>428</v>
      </c>
      <c r="B2" s="407"/>
      <c r="C2" s="407"/>
      <c r="D2" s="407"/>
      <c r="E2" s="407"/>
      <c r="F2" s="407"/>
      <c r="G2" s="407"/>
      <c r="H2" s="407"/>
      <c r="I2" s="407"/>
      <c r="J2" s="407"/>
    </row>
    <row r="3" spans="1:11" ht="18" customHeight="1">
      <c r="A3" s="407" t="s">
        <v>3</v>
      </c>
      <c r="B3" s="407"/>
      <c r="C3" s="407"/>
      <c r="D3" s="407"/>
      <c r="E3" s="407"/>
      <c r="F3" s="407"/>
      <c r="G3" s="407"/>
      <c r="H3" s="407"/>
      <c r="I3" s="407"/>
      <c r="J3" s="407"/>
    </row>
    <row r="4" spans="1:11" ht="15.75" customHeight="1">
      <c r="A4" s="415" t="s">
        <v>382</v>
      </c>
      <c r="B4" s="415"/>
      <c r="C4" s="415"/>
      <c r="D4" s="415"/>
      <c r="E4" s="415"/>
      <c r="F4" s="415"/>
      <c r="G4" s="415"/>
      <c r="H4" s="415"/>
      <c r="I4" s="415"/>
      <c r="J4" s="415"/>
    </row>
    <row r="5" spans="1:11" ht="15.75" customHeight="1">
      <c r="A5" s="415" t="s">
        <v>136</v>
      </c>
      <c r="B5" s="415"/>
      <c r="C5" s="415"/>
      <c r="D5" s="415"/>
      <c r="E5" s="415"/>
      <c r="F5" s="415"/>
      <c r="G5" s="415"/>
      <c r="H5" s="415"/>
      <c r="I5" s="415"/>
      <c r="J5" s="415"/>
    </row>
    <row r="6" spans="1:11" ht="15.75" customHeight="1">
      <c r="A6" s="415">
        <v>2022</v>
      </c>
      <c r="B6" s="415"/>
      <c r="C6" s="415"/>
      <c r="D6" s="415"/>
      <c r="E6" s="415"/>
      <c r="F6" s="415"/>
      <c r="G6" s="415"/>
      <c r="H6" s="415"/>
      <c r="I6" s="415"/>
      <c r="J6" s="415"/>
    </row>
    <row r="7" spans="1:11" ht="16.5" customHeight="1">
      <c r="A7" s="450" t="s">
        <v>467</v>
      </c>
      <c r="B7" s="451"/>
      <c r="C7" s="36"/>
      <c r="D7" s="175"/>
      <c r="E7" s="43"/>
      <c r="F7" s="37"/>
      <c r="G7" s="36"/>
      <c r="H7" s="118"/>
      <c r="I7" s="452" t="s">
        <v>148</v>
      </c>
      <c r="J7" s="452"/>
    </row>
    <row r="8" spans="1:11" ht="24" customHeight="1" thickBot="1">
      <c r="A8" s="460" t="s">
        <v>270</v>
      </c>
      <c r="B8" s="461" t="s">
        <v>16</v>
      </c>
      <c r="C8" s="456" t="s">
        <v>33</v>
      </c>
      <c r="D8" s="454"/>
      <c r="E8" s="454"/>
      <c r="F8" s="454" t="s">
        <v>468</v>
      </c>
      <c r="G8" s="454"/>
      <c r="H8" s="455"/>
      <c r="I8" s="460" t="s">
        <v>22</v>
      </c>
      <c r="J8" s="460"/>
    </row>
    <row r="9" spans="1:11" ht="23.25" customHeight="1" thickTop="1" thickBot="1">
      <c r="A9" s="410"/>
      <c r="B9" s="413"/>
      <c r="C9" s="457" t="s">
        <v>34</v>
      </c>
      <c r="D9" s="458"/>
      <c r="E9" s="458"/>
      <c r="F9" s="458" t="s">
        <v>35</v>
      </c>
      <c r="G9" s="458"/>
      <c r="H9" s="459"/>
      <c r="I9" s="410"/>
      <c r="J9" s="410"/>
    </row>
    <row r="10" spans="1:11" ht="15.75" thickTop="1" thickBot="1">
      <c r="A10" s="410"/>
      <c r="B10" s="413"/>
      <c r="C10" s="69" t="s">
        <v>10</v>
      </c>
      <c r="D10" s="69" t="s">
        <v>266</v>
      </c>
      <c r="E10" s="69" t="s">
        <v>7</v>
      </c>
      <c r="F10" s="69" t="s">
        <v>10</v>
      </c>
      <c r="G10" s="69" t="s">
        <v>266</v>
      </c>
      <c r="H10" s="69" t="s">
        <v>7</v>
      </c>
      <c r="I10" s="410"/>
      <c r="J10" s="410"/>
    </row>
    <row r="11" spans="1:11" ht="16.5" customHeight="1" thickTop="1">
      <c r="A11" s="411"/>
      <c r="B11" s="414"/>
      <c r="C11" s="73" t="s">
        <v>13</v>
      </c>
      <c r="D11" s="73" t="s">
        <v>32</v>
      </c>
      <c r="E11" s="73" t="s">
        <v>332</v>
      </c>
      <c r="F11" s="73" t="s">
        <v>13</v>
      </c>
      <c r="G11" s="73" t="s">
        <v>32</v>
      </c>
      <c r="H11" s="73" t="s">
        <v>332</v>
      </c>
      <c r="I11" s="411"/>
      <c r="J11" s="411"/>
    </row>
    <row r="12" spans="1:11" ht="21" customHeight="1" thickBot="1">
      <c r="A12" s="38">
        <v>4922</v>
      </c>
      <c r="B12" s="39" t="s">
        <v>347</v>
      </c>
      <c r="C12" s="157">
        <f>SUM(D12:E12)</f>
        <v>122858</v>
      </c>
      <c r="D12" s="40">
        <v>122858</v>
      </c>
      <c r="E12" s="40">
        <v>0</v>
      </c>
      <c r="F12" s="157">
        <f>SUM(G12:H12)</f>
        <v>4187</v>
      </c>
      <c r="G12" s="40">
        <v>4177</v>
      </c>
      <c r="H12" s="40">
        <v>10</v>
      </c>
      <c r="I12" s="446" t="s">
        <v>349</v>
      </c>
      <c r="J12" s="447"/>
    </row>
    <row r="13" spans="1:11" ht="21" customHeight="1" thickBot="1">
      <c r="A13" s="41">
        <v>4923</v>
      </c>
      <c r="B13" s="42" t="s">
        <v>348</v>
      </c>
      <c r="C13" s="158">
        <f>SUM(D13:E13)</f>
        <v>557730</v>
      </c>
      <c r="D13" s="159">
        <v>550672</v>
      </c>
      <c r="E13" s="159">
        <v>7058</v>
      </c>
      <c r="F13" s="158">
        <f>SUM(G13:H13)</f>
        <v>16049</v>
      </c>
      <c r="G13" s="159">
        <v>16005</v>
      </c>
      <c r="H13" s="159">
        <v>44</v>
      </c>
      <c r="I13" s="434" t="s">
        <v>139</v>
      </c>
      <c r="J13" s="435"/>
    </row>
    <row r="14" spans="1:11" ht="26.25" customHeight="1" thickBot="1">
      <c r="A14" s="38">
        <v>4924</v>
      </c>
      <c r="B14" s="39" t="s">
        <v>350</v>
      </c>
      <c r="C14" s="157">
        <f>SUM(D14:E14)</f>
        <v>1018715</v>
      </c>
      <c r="D14" s="40">
        <v>967962</v>
      </c>
      <c r="E14" s="40">
        <v>50753</v>
      </c>
      <c r="F14" s="157">
        <f>SUM(G14:H14)</f>
        <v>14700</v>
      </c>
      <c r="G14" s="40">
        <v>14636</v>
      </c>
      <c r="H14" s="40">
        <v>64</v>
      </c>
      <c r="I14" s="432" t="s">
        <v>354</v>
      </c>
      <c r="J14" s="433"/>
    </row>
    <row r="15" spans="1:11" ht="21" customHeight="1" thickBot="1">
      <c r="A15" s="41">
        <v>4925</v>
      </c>
      <c r="B15" s="42" t="s">
        <v>352</v>
      </c>
      <c r="C15" s="158">
        <f t="shared" ref="C15:C17" si="0">SUM(D15:E15)</f>
        <v>289840</v>
      </c>
      <c r="D15" s="159">
        <v>286108</v>
      </c>
      <c r="E15" s="159">
        <v>3732</v>
      </c>
      <c r="F15" s="158">
        <f t="shared" ref="F15:F17" si="1">SUM(G15:H15)</f>
        <v>16626</v>
      </c>
      <c r="G15" s="159">
        <v>16583</v>
      </c>
      <c r="H15" s="159">
        <v>43</v>
      </c>
      <c r="I15" s="434" t="s">
        <v>353</v>
      </c>
      <c r="J15" s="435"/>
    </row>
    <row r="16" spans="1:11" ht="21" customHeight="1" thickBot="1">
      <c r="A16" s="282">
        <v>5</v>
      </c>
      <c r="B16" s="287" t="s">
        <v>525</v>
      </c>
      <c r="C16" s="290">
        <f>SUM(D16:E16)</f>
        <v>11881443</v>
      </c>
      <c r="D16" s="271">
        <v>11308617</v>
      </c>
      <c r="E16" s="271">
        <v>572826</v>
      </c>
      <c r="F16" s="290">
        <f t="shared" si="1"/>
        <v>44691</v>
      </c>
      <c r="G16" s="271">
        <v>43778</v>
      </c>
      <c r="H16" s="271">
        <v>913</v>
      </c>
      <c r="I16" s="432" t="s">
        <v>524</v>
      </c>
      <c r="J16" s="433"/>
    </row>
    <row r="17" spans="1:10" s="288" customFormat="1" ht="21" customHeight="1">
      <c r="A17" s="280">
        <v>61</v>
      </c>
      <c r="B17" s="279" t="s">
        <v>346</v>
      </c>
      <c r="C17" s="189">
        <f t="shared" si="0"/>
        <v>1165073</v>
      </c>
      <c r="D17" s="190">
        <v>665198</v>
      </c>
      <c r="E17" s="190">
        <v>499875</v>
      </c>
      <c r="F17" s="189">
        <f t="shared" si="1"/>
        <v>1945</v>
      </c>
      <c r="G17" s="190">
        <v>1307</v>
      </c>
      <c r="H17" s="190">
        <v>638</v>
      </c>
      <c r="I17" s="562" t="s">
        <v>344</v>
      </c>
      <c r="J17" s="563"/>
    </row>
    <row r="18" spans="1:10" s="123" customFormat="1" ht="28.9" customHeight="1">
      <c r="A18" s="566" t="s">
        <v>13</v>
      </c>
      <c r="B18" s="566"/>
      <c r="C18" s="143">
        <f t="shared" ref="C18:H18" si="2">SUM(C12:C17)</f>
        <v>15035659</v>
      </c>
      <c r="D18" s="143">
        <f t="shared" si="2"/>
        <v>13901415</v>
      </c>
      <c r="E18" s="143">
        <f t="shared" si="2"/>
        <v>1134244</v>
      </c>
      <c r="F18" s="143">
        <f t="shared" si="2"/>
        <v>98198</v>
      </c>
      <c r="G18" s="143">
        <f t="shared" si="2"/>
        <v>96486</v>
      </c>
      <c r="H18" s="143">
        <f t="shared" si="2"/>
        <v>1712</v>
      </c>
      <c r="I18" s="567" t="s">
        <v>10</v>
      </c>
      <c r="J18" s="568"/>
    </row>
    <row r="19" spans="1:10" ht="24.6" hidden="1" customHeight="1"/>
  </sheetData>
  <mergeCells count="23">
    <mergeCell ref="A18:B18"/>
    <mergeCell ref="I18:J18"/>
    <mergeCell ref="I8:J11"/>
    <mergeCell ref="C9:E9"/>
    <mergeCell ref="F9:H9"/>
    <mergeCell ref="A8:A11"/>
    <mergeCell ref="B8:B11"/>
    <mergeCell ref="C8:E8"/>
    <mergeCell ref="F8:H8"/>
    <mergeCell ref="I12:J12"/>
    <mergeCell ref="I13:J13"/>
    <mergeCell ref="I14:J14"/>
    <mergeCell ref="I15:J15"/>
    <mergeCell ref="I16:J16"/>
    <mergeCell ref="I17:J17"/>
    <mergeCell ref="A5:J5"/>
    <mergeCell ref="A7:B7"/>
    <mergeCell ref="I7:J7"/>
    <mergeCell ref="A1:J1"/>
    <mergeCell ref="A2:J2"/>
    <mergeCell ref="A3:J3"/>
    <mergeCell ref="A4:J4"/>
    <mergeCell ref="A6:J6"/>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tabColor theme="3" tint="0.39997558519241921"/>
  </sheetPr>
  <dimension ref="A1:K43"/>
  <sheetViews>
    <sheetView view="pageBreakPreview" topLeftCell="A5" zoomScaleNormal="100" zoomScaleSheetLayoutView="100" workbookViewId="0">
      <selection activeCell="P44" sqref="P44"/>
    </sheetView>
  </sheetViews>
  <sheetFormatPr defaultColWidth="9.125" defaultRowHeight="14.25"/>
  <cols>
    <col min="1" max="1" width="11.625" style="46" customWidth="1"/>
    <col min="2" max="2" width="25.625" style="12" customWidth="1"/>
    <col min="3" max="3" width="9.75" style="12" customWidth="1"/>
    <col min="4" max="4" width="8.375" style="12" customWidth="1"/>
    <col min="5" max="5" width="10.5" style="12" customWidth="1"/>
    <col min="6" max="6" width="9.75" style="12" customWidth="1"/>
    <col min="7" max="8" width="8.75" style="12" customWidth="1"/>
    <col min="9" max="9" width="25.625" style="12" customWidth="1"/>
    <col min="10" max="10" width="11.625" style="12" customWidth="1"/>
    <col min="11" max="16384" width="9.125" style="12"/>
  </cols>
  <sheetData>
    <row r="1" spans="1:11" s="5" customFormat="1" ht="48" customHeight="1">
      <c r="A1" s="406"/>
      <c r="B1" s="352"/>
      <c r="C1" s="352"/>
      <c r="D1" s="352"/>
      <c r="E1" s="352"/>
      <c r="F1" s="352"/>
      <c r="G1" s="352"/>
      <c r="H1" s="352"/>
      <c r="I1" s="352"/>
      <c r="J1" s="352"/>
      <c r="K1" s="10"/>
    </row>
    <row r="2" spans="1:11" ht="15.75" customHeight="1">
      <c r="A2" s="407" t="s">
        <v>55</v>
      </c>
      <c r="B2" s="407"/>
      <c r="C2" s="407"/>
      <c r="D2" s="407"/>
      <c r="E2" s="407"/>
      <c r="F2" s="407"/>
      <c r="G2" s="407"/>
      <c r="H2" s="407"/>
      <c r="I2" s="407"/>
      <c r="J2" s="407"/>
    </row>
    <row r="3" spans="1:11" ht="15.75" customHeight="1">
      <c r="A3" s="407" t="s">
        <v>3</v>
      </c>
      <c r="B3" s="407"/>
      <c r="C3" s="407"/>
      <c r="D3" s="407"/>
      <c r="E3" s="407"/>
      <c r="F3" s="407"/>
      <c r="G3" s="407"/>
      <c r="H3" s="407"/>
      <c r="I3" s="407"/>
      <c r="J3" s="407"/>
    </row>
    <row r="4" spans="1:11" ht="15.75" customHeight="1">
      <c r="A4" s="415" t="s">
        <v>383</v>
      </c>
      <c r="B4" s="415"/>
      <c r="C4" s="415"/>
      <c r="D4" s="415"/>
      <c r="E4" s="415"/>
      <c r="F4" s="415"/>
      <c r="G4" s="415"/>
      <c r="H4" s="415"/>
      <c r="I4" s="415"/>
      <c r="J4" s="415"/>
    </row>
    <row r="5" spans="1:11" ht="15.75" customHeight="1">
      <c r="A5" s="415" t="s">
        <v>136</v>
      </c>
      <c r="B5" s="415"/>
      <c r="C5" s="415"/>
      <c r="D5" s="415"/>
      <c r="E5" s="415"/>
      <c r="F5" s="415"/>
      <c r="G5" s="415"/>
      <c r="H5" s="415"/>
      <c r="I5" s="415"/>
      <c r="J5" s="415"/>
    </row>
    <row r="6" spans="1:11" ht="15.75" customHeight="1">
      <c r="A6" s="415">
        <v>2022</v>
      </c>
      <c r="B6" s="415"/>
      <c r="C6" s="415"/>
      <c r="D6" s="415"/>
      <c r="E6" s="415"/>
      <c r="F6" s="415"/>
      <c r="G6" s="415"/>
      <c r="H6" s="415"/>
      <c r="I6" s="415"/>
      <c r="J6" s="415"/>
    </row>
    <row r="7" spans="1:11" ht="16.5" customHeight="1">
      <c r="A7" s="569" t="s">
        <v>510</v>
      </c>
      <c r="B7" s="451"/>
      <c r="C7" s="36"/>
      <c r="D7" s="175"/>
      <c r="E7" s="415"/>
      <c r="F7" s="415"/>
      <c r="G7" s="36"/>
      <c r="H7" s="118"/>
      <c r="I7" s="452" t="s">
        <v>509</v>
      </c>
      <c r="J7" s="452"/>
    </row>
    <row r="8" spans="1:11" ht="24" customHeight="1">
      <c r="A8" s="471" t="s">
        <v>49</v>
      </c>
      <c r="B8" s="471"/>
      <c r="C8" s="466" t="s">
        <v>33</v>
      </c>
      <c r="D8" s="466"/>
      <c r="E8" s="466"/>
      <c r="F8" s="466" t="s">
        <v>468</v>
      </c>
      <c r="G8" s="466"/>
      <c r="H8" s="466"/>
      <c r="I8" s="467" t="s">
        <v>50</v>
      </c>
      <c r="J8" s="467"/>
    </row>
    <row r="9" spans="1:11" ht="31.5" customHeight="1">
      <c r="A9" s="472"/>
      <c r="B9" s="472"/>
      <c r="C9" s="465" t="s">
        <v>333</v>
      </c>
      <c r="D9" s="465"/>
      <c r="E9" s="465"/>
      <c r="F9" s="465" t="s">
        <v>35</v>
      </c>
      <c r="G9" s="465"/>
      <c r="H9" s="465"/>
      <c r="I9" s="468"/>
      <c r="J9" s="468"/>
    </row>
    <row r="10" spans="1:11" ht="28.5" customHeight="1">
      <c r="A10" s="472"/>
      <c r="B10" s="472"/>
      <c r="C10" s="69" t="s">
        <v>10</v>
      </c>
      <c r="D10" s="51" t="s">
        <v>51</v>
      </c>
      <c r="E10" s="51" t="s">
        <v>52</v>
      </c>
      <c r="F10" s="69" t="s">
        <v>10</v>
      </c>
      <c r="G10" s="69" t="s">
        <v>24</v>
      </c>
      <c r="H10" s="69" t="s">
        <v>25</v>
      </c>
      <c r="I10" s="468"/>
      <c r="J10" s="468"/>
    </row>
    <row r="11" spans="1:11" ht="28.5" customHeight="1">
      <c r="A11" s="473"/>
      <c r="B11" s="473"/>
      <c r="C11" s="73" t="s">
        <v>13</v>
      </c>
      <c r="D11" s="74" t="s">
        <v>53</v>
      </c>
      <c r="E11" s="74" t="s">
        <v>54</v>
      </c>
      <c r="F11" s="73" t="s">
        <v>13</v>
      </c>
      <c r="G11" s="73" t="s">
        <v>26</v>
      </c>
      <c r="H11" s="73" t="s">
        <v>27</v>
      </c>
      <c r="I11" s="469"/>
      <c r="J11" s="469"/>
    </row>
    <row r="12" spans="1:11" ht="30" customHeight="1" thickBot="1">
      <c r="A12" s="476" t="s">
        <v>36</v>
      </c>
      <c r="B12" s="476"/>
      <c r="C12" s="53">
        <f t="shared" ref="C12:C20" si="0">SUM(D12:E12)</f>
        <v>50299</v>
      </c>
      <c r="D12" s="54">
        <v>1126</v>
      </c>
      <c r="E12" s="54">
        <v>49173</v>
      </c>
      <c r="F12" s="53">
        <f t="shared" ref="F12:F20" si="1">SUM(G12:H12)</f>
        <v>205</v>
      </c>
      <c r="G12" s="54">
        <v>9</v>
      </c>
      <c r="H12" s="54">
        <v>196</v>
      </c>
      <c r="I12" s="479" t="s">
        <v>337</v>
      </c>
      <c r="J12" s="479"/>
    </row>
    <row r="13" spans="1:11" ht="30" customHeight="1" thickTop="1" thickBot="1">
      <c r="A13" s="464" t="s">
        <v>37</v>
      </c>
      <c r="B13" s="464"/>
      <c r="C13" s="55">
        <f t="shared" si="0"/>
        <v>0</v>
      </c>
      <c r="D13" s="56">
        <v>0</v>
      </c>
      <c r="E13" s="56">
        <v>0</v>
      </c>
      <c r="F13" s="55">
        <f t="shared" si="1"/>
        <v>80</v>
      </c>
      <c r="G13" s="56">
        <v>7</v>
      </c>
      <c r="H13" s="56">
        <v>73</v>
      </c>
      <c r="I13" s="462" t="s">
        <v>338</v>
      </c>
      <c r="J13" s="462"/>
    </row>
    <row r="14" spans="1:11" ht="30" customHeight="1" thickTop="1" thickBot="1">
      <c r="A14" s="463" t="s">
        <v>38</v>
      </c>
      <c r="B14" s="463"/>
      <c r="C14" s="53">
        <f t="shared" si="0"/>
        <v>2153366</v>
      </c>
      <c r="D14" s="54">
        <v>39028</v>
      </c>
      <c r="E14" s="54">
        <v>2114338</v>
      </c>
      <c r="F14" s="53">
        <f t="shared" si="1"/>
        <v>3591</v>
      </c>
      <c r="G14" s="54">
        <v>565</v>
      </c>
      <c r="H14" s="54">
        <v>3026</v>
      </c>
      <c r="I14" s="470" t="s">
        <v>39</v>
      </c>
      <c r="J14" s="470"/>
    </row>
    <row r="15" spans="1:11" ht="30" customHeight="1" thickTop="1" thickBot="1">
      <c r="A15" s="464" t="s">
        <v>40</v>
      </c>
      <c r="B15" s="464"/>
      <c r="C15" s="55">
        <f t="shared" si="0"/>
        <v>1284135</v>
      </c>
      <c r="D15" s="56">
        <v>22617</v>
      </c>
      <c r="E15" s="56">
        <v>1261518</v>
      </c>
      <c r="F15" s="55">
        <f t="shared" si="1"/>
        <v>6855</v>
      </c>
      <c r="G15" s="56">
        <v>1316</v>
      </c>
      <c r="H15" s="56">
        <v>5539</v>
      </c>
      <c r="I15" s="462" t="s">
        <v>339</v>
      </c>
      <c r="J15" s="462"/>
    </row>
    <row r="16" spans="1:11" ht="30" customHeight="1" thickTop="1" thickBot="1">
      <c r="A16" s="463" t="s">
        <v>41</v>
      </c>
      <c r="B16" s="463"/>
      <c r="C16" s="53">
        <f t="shared" si="0"/>
        <v>6964822</v>
      </c>
      <c r="D16" s="54">
        <v>410630</v>
      </c>
      <c r="E16" s="54">
        <v>6554192</v>
      </c>
      <c r="F16" s="53">
        <f t="shared" si="1"/>
        <v>14423</v>
      </c>
      <c r="G16" s="54">
        <v>2709</v>
      </c>
      <c r="H16" s="54">
        <v>11714</v>
      </c>
      <c r="I16" s="470" t="s">
        <v>340</v>
      </c>
      <c r="J16" s="470"/>
    </row>
    <row r="17" spans="1:11" ht="30" customHeight="1" thickTop="1" thickBot="1">
      <c r="A17" s="464" t="s">
        <v>42</v>
      </c>
      <c r="B17" s="464"/>
      <c r="C17" s="55">
        <f t="shared" si="0"/>
        <v>129456</v>
      </c>
      <c r="D17" s="56">
        <v>6506</v>
      </c>
      <c r="E17" s="56">
        <v>122950</v>
      </c>
      <c r="F17" s="55">
        <f t="shared" si="1"/>
        <v>2383</v>
      </c>
      <c r="G17" s="56">
        <v>457</v>
      </c>
      <c r="H17" s="56">
        <v>1926</v>
      </c>
      <c r="I17" s="462" t="s">
        <v>341</v>
      </c>
      <c r="J17" s="462"/>
    </row>
    <row r="18" spans="1:11" ht="30" customHeight="1" thickTop="1" thickBot="1">
      <c r="A18" s="463" t="s">
        <v>43</v>
      </c>
      <c r="B18" s="463"/>
      <c r="C18" s="53">
        <f t="shared" si="0"/>
        <v>84616</v>
      </c>
      <c r="D18" s="54">
        <v>1634</v>
      </c>
      <c r="E18" s="54">
        <v>82982</v>
      </c>
      <c r="F18" s="53">
        <f t="shared" si="1"/>
        <v>1594</v>
      </c>
      <c r="G18" s="54">
        <v>60</v>
      </c>
      <c r="H18" s="54">
        <v>1534</v>
      </c>
      <c r="I18" s="470" t="s">
        <v>44</v>
      </c>
      <c r="J18" s="470"/>
    </row>
    <row r="19" spans="1:11" ht="30" customHeight="1" thickTop="1" thickBot="1">
      <c r="A19" s="464" t="s">
        <v>45</v>
      </c>
      <c r="B19" s="464"/>
      <c r="C19" s="55">
        <f t="shared" si="0"/>
        <v>4355693</v>
      </c>
      <c r="D19" s="56">
        <v>398246</v>
      </c>
      <c r="E19" s="56">
        <v>3957447</v>
      </c>
      <c r="F19" s="55">
        <f t="shared" si="1"/>
        <v>66928</v>
      </c>
      <c r="G19" s="56">
        <v>10651</v>
      </c>
      <c r="H19" s="56">
        <v>56277</v>
      </c>
      <c r="I19" s="462" t="s">
        <v>46</v>
      </c>
      <c r="J19" s="462"/>
    </row>
    <row r="20" spans="1:11" ht="30" customHeight="1" thickTop="1">
      <c r="A20" s="478" t="s">
        <v>508</v>
      </c>
      <c r="B20" s="478" t="s">
        <v>47</v>
      </c>
      <c r="C20" s="101">
        <f t="shared" si="0"/>
        <v>13271</v>
      </c>
      <c r="D20" s="105">
        <v>24</v>
      </c>
      <c r="E20" s="105">
        <v>13247</v>
      </c>
      <c r="F20" s="101">
        <f t="shared" si="1"/>
        <v>2139</v>
      </c>
      <c r="G20" s="105">
        <v>0</v>
      </c>
      <c r="H20" s="105">
        <v>2139</v>
      </c>
      <c r="I20" s="477" t="s">
        <v>48</v>
      </c>
      <c r="J20" s="477"/>
    </row>
    <row r="21" spans="1:11" ht="33.75" customHeight="1">
      <c r="A21" s="474" t="s">
        <v>13</v>
      </c>
      <c r="B21" s="474"/>
      <c r="C21" s="99">
        <f t="shared" ref="C21:H21" si="2">SUM(C12:C20)</f>
        <v>15035658</v>
      </c>
      <c r="D21" s="99">
        <f t="shared" si="2"/>
        <v>879811</v>
      </c>
      <c r="E21" s="99">
        <f t="shared" si="2"/>
        <v>14155847</v>
      </c>
      <c r="F21" s="99">
        <f t="shared" si="2"/>
        <v>98198</v>
      </c>
      <c r="G21" s="99">
        <f>SUM(G12:G20)</f>
        <v>15774</v>
      </c>
      <c r="H21" s="99">
        <f t="shared" si="2"/>
        <v>82424</v>
      </c>
      <c r="I21" s="475" t="s">
        <v>10</v>
      </c>
      <c r="J21" s="475"/>
    </row>
    <row r="22" spans="1:11" ht="17.25" customHeight="1">
      <c r="K22" s="46"/>
    </row>
    <row r="23" spans="1:11">
      <c r="K23" s="46"/>
    </row>
    <row r="24" spans="1:11">
      <c r="K24" s="46"/>
    </row>
    <row r="25" spans="1:11">
      <c r="K25" s="46"/>
    </row>
    <row r="26" spans="1:11">
      <c r="K26" s="46"/>
    </row>
    <row r="27" spans="1:11">
      <c r="K27" s="46"/>
    </row>
    <row r="28" spans="1:11">
      <c r="K28" s="46"/>
    </row>
    <row r="29" spans="1:11">
      <c r="K29" s="46"/>
    </row>
    <row r="30" spans="1:11">
      <c r="K30" s="46"/>
    </row>
    <row r="31" spans="1:11">
      <c r="K31" s="46"/>
    </row>
    <row r="32" spans="1:11">
      <c r="K32" s="46"/>
    </row>
    <row r="33" spans="1:11">
      <c r="A33" s="12"/>
      <c r="K33" s="46"/>
    </row>
    <row r="34" spans="1:11">
      <c r="A34" s="12"/>
      <c r="K34" s="46"/>
    </row>
    <row r="35" spans="1:11">
      <c r="A35" s="12"/>
      <c r="K35" s="46"/>
    </row>
    <row r="36" spans="1:11">
      <c r="A36" s="12"/>
      <c r="K36" s="46"/>
    </row>
    <row r="37" spans="1:11">
      <c r="A37" s="12"/>
      <c r="K37" s="46"/>
    </row>
    <row r="38" spans="1:11">
      <c r="A38" s="12"/>
      <c r="K38" s="46"/>
    </row>
    <row r="39" spans="1:11">
      <c r="A39" s="12"/>
      <c r="K39" s="46"/>
    </row>
    <row r="40" spans="1:11">
      <c r="A40" s="12"/>
      <c r="K40" s="46"/>
    </row>
    <row r="41" spans="1:11">
      <c r="A41" s="12"/>
      <c r="K41" s="46"/>
    </row>
    <row r="42" spans="1:11">
      <c r="A42" s="12"/>
      <c r="K42" s="46"/>
    </row>
    <row r="43" spans="1:11">
      <c r="A43" s="12"/>
      <c r="K43" s="46"/>
    </row>
  </sheetData>
  <mergeCells count="35">
    <mergeCell ref="A5:J5"/>
    <mergeCell ref="A7:B7"/>
    <mergeCell ref="E7:F7"/>
    <mergeCell ref="I7:J7"/>
    <mergeCell ref="A1:J1"/>
    <mergeCell ref="A2:J2"/>
    <mergeCell ref="A3:J3"/>
    <mergeCell ref="A4:J4"/>
    <mergeCell ref="A6:J6"/>
    <mergeCell ref="A21:B21"/>
    <mergeCell ref="I21:J21"/>
    <mergeCell ref="A18:B18"/>
    <mergeCell ref="A19:B19"/>
    <mergeCell ref="A13:B13"/>
    <mergeCell ref="A14:B14"/>
    <mergeCell ref="A16:B16"/>
    <mergeCell ref="A17:B17"/>
    <mergeCell ref="I18:J18"/>
    <mergeCell ref="I19:J19"/>
    <mergeCell ref="A20:B20"/>
    <mergeCell ref="I20:J20"/>
    <mergeCell ref="I17:J17"/>
    <mergeCell ref="I16:J16"/>
    <mergeCell ref="A8:B11"/>
    <mergeCell ref="C8:E8"/>
    <mergeCell ref="F8:H8"/>
    <mergeCell ref="I8:J11"/>
    <mergeCell ref="C9:E9"/>
    <mergeCell ref="F9:H9"/>
    <mergeCell ref="A12:B12"/>
    <mergeCell ref="A15:B15"/>
    <mergeCell ref="I12:J12"/>
    <mergeCell ref="I13:J13"/>
    <mergeCell ref="I14:J14"/>
    <mergeCell ref="I15:J15"/>
  </mergeCells>
  <phoneticPr fontId="17" type="noConversion"/>
  <printOptions horizontalCentered="1" verticalCentered="1"/>
  <pageMargins left="0" right="0" top="0" bottom="0" header="0.31496062992125984" footer="0.31496062992125984"/>
  <pageSetup paperSize="9" orientation="landscape"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tabColor theme="3" tint="0.39997558519241921"/>
  </sheetPr>
  <dimension ref="A1:M16"/>
  <sheetViews>
    <sheetView view="pageBreakPreview" topLeftCell="A7"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3" width="10.75" style="12" customWidth="1"/>
    <col min="4" max="4" width="9.75" style="12" customWidth="1"/>
    <col min="5" max="7" width="8.625" style="12" customWidth="1"/>
    <col min="8" max="8" width="11" style="12" customWidth="1"/>
    <col min="9" max="9" width="8.75" style="12" customWidth="1"/>
    <col min="10" max="10" width="9" style="12" customWidth="1"/>
    <col min="11" max="11" width="30.625" style="12" customWidth="1"/>
    <col min="12" max="12" width="6.625" style="12" customWidth="1"/>
    <col min="13" max="16384" width="9.125" style="12"/>
  </cols>
  <sheetData>
    <row r="1" spans="1:13" s="5" customFormat="1" ht="54" customHeight="1">
      <c r="A1" s="406"/>
      <c r="B1" s="352"/>
      <c r="C1" s="352"/>
      <c r="D1" s="352"/>
      <c r="E1" s="352"/>
      <c r="F1" s="352"/>
      <c r="G1" s="352"/>
      <c r="H1" s="352"/>
      <c r="I1" s="352"/>
      <c r="J1" s="352"/>
      <c r="K1" s="352"/>
      <c r="L1" s="352"/>
      <c r="M1" s="10"/>
    </row>
    <row r="2" spans="1:13" ht="15.75" customHeight="1">
      <c r="A2" s="407" t="s">
        <v>70</v>
      </c>
      <c r="B2" s="407"/>
      <c r="C2" s="407"/>
      <c r="D2" s="407"/>
      <c r="E2" s="407"/>
      <c r="F2" s="407"/>
      <c r="G2" s="407"/>
      <c r="H2" s="407"/>
      <c r="I2" s="407"/>
      <c r="J2" s="407"/>
      <c r="K2" s="407"/>
      <c r="L2" s="407"/>
    </row>
    <row r="3" spans="1:13" ht="15.75" customHeight="1">
      <c r="A3" s="407" t="s">
        <v>3</v>
      </c>
      <c r="B3" s="407"/>
      <c r="C3" s="407"/>
      <c r="D3" s="407"/>
      <c r="E3" s="407"/>
      <c r="F3" s="407"/>
      <c r="G3" s="407"/>
      <c r="H3" s="407"/>
      <c r="I3" s="407"/>
      <c r="J3" s="407"/>
      <c r="K3" s="407"/>
      <c r="L3" s="407"/>
    </row>
    <row r="4" spans="1:13" ht="15.75" customHeight="1">
      <c r="A4" s="415" t="s">
        <v>71</v>
      </c>
      <c r="B4" s="415"/>
      <c r="C4" s="415"/>
      <c r="D4" s="415"/>
      <c r="E4" s="415"/>
      <c r="F4" s="415"/>
      <c r="G4" s="415"/>
      <c r="H4" s="415"/>
      <c r="I4" s="415"/>
      <c r="J4" s="415"/>
      <c r="K4" s="415"/>
      <c r="L4" s="415"/>
    </row>
    <row r="5" spans="1:13" ht="15.75" customHeight="1">
      <c r="A5" s="415" t="s">
        <v>136</v>
      </c>
      <c r="B5" s="415"/>
      <c r="C5" s="415"/>
      <c r="D5" s="415"/>
      <c r="E5" s="415"/>
      <c r="F5" s="415"/>
      <c r="G5" s="415"/>
      <c r="H5" s="415"/>
      <c r="I5" s="415"/>
      <c r="J5" s="415"/>
      <c r="K5" s="415"/>
      <c r="L5" s="415"/>
    </row>
    <row r="6" spans="1:13" ht="15.75" customHeight="1">
      <c r="A6" s="415">
        <v>2022</v>
      </c>
      <c r="B6" s="415"/>
      <c r="C6" s="415"/>
      <c r="D6" s="415"/>
      <c r="E6" s="415"/>
      <c r="F6" s="415"/>
      <c r="G6" s="415"/>
      <c r="H6" s="415"/>
      <c r="I6" s="415"/>
      <c r="J6" s="415"/>
      <c r="K6" s="415"/>
      <c r="L6" s="415"/>
    </row>
    <row r="7" spans="1:13" ht="16.5" customHeight="1">
      <c r="A7" s="569" t="s">
        <v>520</v>
      </c>
      <c r="B7" s="451"/>
      <c r="D7" s="175"/>
      <c r="E7" s="37"/>
      <c r="F7" s="415"/>
      <c r="G7" s="415"/>
      <c r="H7" s="37"/>
      <c r="I7" s="37"/>
      <c r="J7" s="37"/>
      <c r="K7" s="452" t="s">
        <v>149</v>
      </c>
      <c r="L7" s="452"/>
    </row>
    <row r="8" spans="1:13" ht="41.25" customHeight="1">
      <c r="A8" s="486" t="s">
        <v>270</v>
      </c>
      <c r="B8" s="471" t="s">
        <v>16</v>
      </c>
      <c r="C8" s="69" t="s">
        <v>56</v>
      </c>
      <c r="D8" s="69" t="s">
        <v>57</v>
      </c>
      <c r="E8" s="69" t="s">
        <v>58</v>
      </c>
      <c r="F8" s="69" t="s">
        <v>469</v>
      </c>
      <c r="G8" s="69" t="s">
        <v>59</v>
      </c>
      <c r="H8" s="69" t="s">
        <v>60</v>
      </c>
      <c r="I8" s="69" t="s">
        <v>61</v>
      </c>
      <c r="J8" s="69" t="s">
        <v>62</v>
      </c>
      <c r="K8" s="467" t="s">
        <v>22</v>
      </c>
      <c r="L8" s="480"/>
    </row>
    <row r="9" spans="1:13" ht="45">
      <c r="A9" s="487"/>
      <c r="B9" s="473"/>
      <c r="C9" s="73" t="s">
        <v>13</v>
      </c>
      <c r="D9" s="73" t="s">
        <v>63</v>
      </c>
      <c r="E9" s="73" t="s">
        <v>64</v>
      </c>
      <c r="F9" s="73" t="s">
        <v>65</v>
      </c>
      <c r="G9" s="73" t="s">
        <v>66</v>
      </c>
      <c r="H9" s="73" t="s">
        <v>67</v>
      </c>
      <c r="I9" s="73" t="s">
        <v>68</v>
      </c>
      <c r="J9" s="73" t="s">
        <v>69</v>
      </c>
      <c r="K9" s="469"/>
      <c r="L9" s="481"/>
    </row>
    <row r="10" spans="1:13" ht="21" customHeight="1" thickBot="1">
      <c r="A10" s="38">
        <v>4922</v>
      </c>
      <c r="B10" s="39" t="s">
        <v>347</v>
      </c>
      <c r="C10" s="162">
        <f>SUM(D10:J10)</f>
        <v>42629</v>
      </c>
      <c r="D10" s="40">
        <v>4068</v>
      </c>
      <c r="E10" s="40">
        <v>523</v>
      </c>
      <c r="F10" s="40">
        <v>17165</v>
      </c>
      <c r="G10" s="40">
        <v>1568</v>
      </c>
      <c r="H10" s="40">
        <v>19281</v>
      </c>
      <c r="I10" s="40">
        <v>0</v>
      </c>
      <c r="J10" s="40">
        <v>24</v>
      </c>
      <c r="K10" s="485" t="s">
        <v>349</v>
      </c>
      <c r="L10" s="485"/>
    </row>
    <row r="11" spans="1:13" ht="21" customHeight="1" thickBot="1">
      <c r="A11" s="41">
        <v>4923</v>
      </c>
      <c r="B11" s="42" t="s">
        <v>348</v>
      </c>
      <c r="C11" s="124">
        <f>SUM(D11:J11)</f>
        <v>448469</v>
      </c>
      <c r="D11" s="159">
        <v>63788</v>
      </c>
      <c r="E11" s="159">
        <v>3866</v>
      </c>
      <c r="F11" s="159">
        <v>137266</v>
      </c>
      <c r="G11" s="159">
        <v>23127</v>
      </c>
      <c r="H11" s="159">
        <v>219656</v>
      </c>
      <c r="I11" s="159">
        <v>363</v>
      </c>
      <c r="J11" s="159">
        <v>403</v>
      </c>
      <c r="K11" s="484" t="s">
        <v>139</v>
      </c>
      <c r="L11" s="484"/>
    </row>
    <row r="12" spans="1:13" ht="27.75" customHeight="1" thickBot="1">
      <c r="A12" s="38">
        <v>4924</v>
      </c>
      <c r="B12" s="39" t="s">
        <v>350</v>
      </c>
      <c r="C12" s="164">
        <f>SUM(D12:J12)</f>
        <v>303354</v>
      </c>
      <c r="D12" s="40">
        <v>139614</v>
      </c>
      <c r="E12" s="40">
        <v>946</v>
      </c>
      <c r="F12" s="40">
        <v>2103</v>
      </c>
      <c r="G12" s="40">
        <v>10959</v>
      </c>
      <c r="H12" s="40">
        <v>149732</v>
      </c>
      <c r="I12" s="40">
        <v>0</v>
      </c>
      <c r="J12" s="40">
        <v>0</v>
      </c>
      <c r="K12" s="485" t="s">
        <v>354</v>
      </c>
      <c r="L12" s="485"/>
    </row>
    <row r="13" spans="1:13" ht="21" customHeight="1" thickBot="1">
      <c r="A13" s="41">
        <v>4925</v>
      </c>
      <c r="B13" s="291" t="s">
        <v>352</v>
      </c>
      <c r="C13" s="191">
        <f t="shared" ref="C13:C15" si="0">SUM(D13:J13)</f>
        <v>90595</v>
      </c>
      <c r="D13" s="292">
        <v>8951</v>
      </c>
      <c r="E13" s="159">
        <v>1018</v>
      </c>
      <c r="F13" s="159">
        <v>13137</v>
      </c>
      <c r="G13" s="159">
        <v>2894</v>
      </c>
      <c r="H13" s="159">
        <v>64563</v>
      </c>
      <c r="I13" s="159">
        <v>7</v>
      </c>
      <c r="J13" s="159">
        <v>25</v>
      </c>
      <c r="K13" s="484" t="s">
        <v>353</v>
      </c>
      <c r="L13" s="484"/>
    </row>
    <row r="14" spans="1:13" ht="21" customHeight="1" thickBot="1">
      <c r="A14" s="268">
        <v>5</v>
      </c>
      <c r="B14" s="293" t="s">
        <v>525</v>
      </c>
      <c r="C14" s="295">
        <f t="shared" si="0"/>
        <v>30766664</v>
      </c>
      <c r="D14" s="294">
        <v>3644994</v>
      </c>
      <c r="E14" s="271">
        <v>83609</v>
      </c>
      <c r="F14" s="271">
        <v>263401</v>
      </c>
      <c r="G14" s="271">
        <v>65912</v>
      </c>
      <c r="H14" s="271">
        <v>26704370</v>
      </c>
      <c r="I14" s="271">
        <v>4001</v>
      </c>
      <c r="J14" s="271">
        <v>377</v>
      </c>
      <c r="K14" s="485" t="s">
        <v>524</v>
      </c>
      <c r="L14" s="485"/>
    </row>
    <row r="15" spans="1:13" s="215" customFormat="1" ht="21" customHeight="1">
      <c r="A15" s="296">
        <v>61</v>
      </c>
      <c r="B15" s="289" t="s">
        <v>346</v>
      </c>
      <c r="C15" s="189">
        <f t="shared" si="0"/>
        <v>495927</v>
      </c>
      <c r="D15" s="190">
        <v>3321</v>
      </c>
      <c r="E15" s="190">
        <v>328</v>
      </c>
      <c r="F15" s="190">
        <v>10842</v>
      </c>
      <c r="G15" s="190">
        <v>115441</v>
      </c>
      <c r="H15" s="190">
        <v>365995</v>
      </c>
      <c r="I15" s="190">
        <v>0</v>
      </c>
      <c r="J15" s="190">
        <v>0</v>
      </c>
      <c r="K15" s="570" t="s">
        <v>344</v>
      </c>
      <c r="L15" s="570"/>
    </row>
    <row r="16" spans="1:13" ht="43.5" customHeight="1">
      <c r="A16" s="566" t="s">
        <v>13</v>
      </c>
      <c r="B16" s="566"/>
      <c r="C16" s="143">
        <f t="shared" ref="C16:J16" si="1">SUM(C10:C15)</f>
        <v>32147638</v>
      </c>
      <c r="D16" s="143">
        <f t="shared" si="1"/>
        <v>3864736</v>
      </c>
      <c r="E16" s="143">
        <f t="shared" si="1"/>
        <v>90290</v>
      </c>
      <c r="F16" s="143">
        <f t="shared" si="1"/>
        <v>443914</v>
      </c>
      <c r="G16" s="143">
        <f t="shared" si="1"/>
        <v>219901</v>
      </c>
      <c r="H16" s="143">
        <f t="shared" si="1"/>
        <v>27523597</v>
      </c>
      <c r="I16" s="143">
        <f t="shared" si="1"/>
        <v>4371</v>
      </c>
      <c r="J16" s="143">
        <f t="shared" si="1"/>
        <v>829</v>
      </c>
      <c r="K16" s="561" t="s">
        <v>10</v>
      </c>
      <c r="L16" s="561"/>
    </row>
  </sheetData>
  <mergeCells count="20">
    <mergeCell ref="K11:L11"/>
    <mergeCell ref="A8:A9"/>
    <mergeCell ref="B8:B9"/>
    <mergeCell ref="K8:L9"/>
    <mergeCell ref="K14:L14"/>
    <mergeCell ref="A16:B16"/>
    <mergeCell ref="K16:L16"/>
    <mergeCell ref="K15:L15"/>
    <mergeCell ref="A1:L1"/>
    <mergeCell ref="A2:L2"/>
    <mergeCell ref="A3:L3"/>
    <mergeCell ref="A4:L4"/>
    <mergeCell ref="K13:L13"/>
    <mergeCell ref="A5:L5"/>
    <mergeCell ref="A7:B7"/>
    <mergeCell ref="A6:L6"/>
    <mergeCell ref="F7:G7"/>
    <mergeCell ref="K7:L7"/>
    <mergeCell ref="K10:L10"/>
    <mergeCell ref="K12:L12"/>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tabColor theme="3" tint="0.39997558519241921"/>
  </sheetPr>
  <dimension ref="A1:P31"/>
  <sheetViews>
    <sheetView view="pageBreakPreview" zoomScale="80" zoomScaleNormal="100" zoomScaleSheetLayoutView="80" workbookViewId="0">
      <selection activeCell="P44" sqref="P44"/>
    </sheetView>
  </sheetViews>
  <sheetFormatPr defaultColWidth="9.125" defaultRowHeight="14.25"/>
  <cols>
    <col min="1" max="1" width="6.625" style="3" customWidth="1"/>
    <col min="2" max="2" width="35.625" style="1" customWidth="1"/>
    <col min="3" max="3" width="10.875" style="61" customWidth="1"/>
    <col min="4" max="4" width="10.75" style="1" customWidth="1"/>
    <col min="5" max="5" width="9.875" style="1" customWidth="1"/>
    <col min="6" max="6" width="10.25" style="1" customWidth="1"/>
    <col min="7" max="7" width="10.375" style="1" customWidth="1"/>
    <col min="8" max="8" width="10.25" style="1" customWidth="1"/>
    <col min="9" max="9" width="9.375" style="1" customWidth="1"/>
    <col min="10" max="10" width="9" style="1" customWidth="1"/>
    <col min="11" max="11" width="11.25" style="1" customWidth="1"/>
    <col min="12" max="13" width="8.625" style="1" customWidth="1"/>
    <col min="14" max="14" width="30.625" style="1" customWidth="1"/>
    <col min="15" max="15" width="6.625" style="1" customWidth="1"/>
    <col min="16" max="16" width="9.125" style="1"/>
    <col min="17" max="17" width="11.625" style="1" customWidth="1"/>
    <col min="18" max="16384" width="9.125" style="1"/>
  </cols>
  <sheetData>
    <row r="1" spans="1:16" s="5" customFormat="1" ht="41.25" customHeight="1">
      <c r="A1" s="406"/>
      <c r="B1" s="406"/>
      <c r="C1" s="406"/>
      <c r="D1" s="406"/>
      <c r="E1" s="406"/>
      <c r="F1" s="406"/>
      <c r="G1" s="406"/>
      <c r="H1" s="406"/>
      <c r="I1" s="406"/>
      <c r="J1" s="406"/>
      <c r="K1" s="406"/>
      <c r="L1" s="406"/>
      <c r="M1" s="406"/>
      <c r="N1" s="406"/>
      <c r="O1" s="406"/>
      <c r="P1" s="10"/>
    </row>
    <row r="2" spans="1:16" ht="15.75" customHeight="1">
      <c r="A2" s="407" t="s">
        <v>89</v>
      </c>
      <c r="B2" s="407"/>
      <c r="C2" s="407"/>
      <c r="D2" s="407"/>
      <c r="E2" s="407"/>
      <c r="F2" s="407"/>
      <c r="G2" s="407"/>
      <c r="H2" s="407"/>
      <c r="I2" s="407"/>
      <c r="J2" s="407"/>
      <c r="K2" s="407"/>
      <c r="L2" s="407"/>
      <c r="M2" s="407"/>
      <c r="N2" s="407"/>
      <c r="O2" s="407"/>
    </row>
    <row r="3" spans="1:16" ht="15.75" customHeight="1">
      <c r="A3" s="407" t="s">
        <v>3</v>
      </c>
      <c r="B3" s="407"/>
      <c r="C3" s="407"/>
      <c r="D3" s="407"/>
      <c r="E3" s="407"/>
      <c r="F3" s="407"/>
      <c r="G3" s="407"/>
      <c r="H3" s="407"/>
      <c r="I3" s="407"/>
      <c r="J3" s="407"/>
      <c r="K3" s="407"/>
      <c r="L3" s="407"/>
      <c r="M3" s="407"/>
      <c r="N3" s="407"/>
      <c r="O3" s="407"/>
    </row>
    <row r="4" spans="1:16" ht="15.75" customHeight="1">
      <c r="A4" s="415" t="s">
        <v>90</v>
      </c>
      <c r="B4" s="415"/>
      <c r="C4" s="415"/>
      <c r="D4" s="415"/>
      <c r="E4" s="415"/>
      <c r="F4" s="415"/>
      <c r="G4" s="415"/>
      <c r="H4" s="415"/>
      <c r="I4" s="415"/>
      <c r="J4" s="415"/>
      <c r="K4" s="415"/>
      <c r="L4" s="415"/>
      <c r="M4" s="415"/>
      <c r="N4" s="415"/>
      <c r="O4" s="415"/>
    </row>
    <row r="5" spans="1:16" ht="15.75" customHeight="1">
      <c r="A5" s="415" t="s">
        <v>136</v>
      </c>
      <c r="B5" s="415"/>
      <c r="C5" s="415"/>
      <c r="D5" s="415"/>
      <c r="E5" s="415"/>
      <c r="F5" s="415"/>
      <c r="G5" s="415"/>
      <c r="H5" s="415"/>
      <c r="I5" s="415"/>
      <c r="J5" s="415"/>
      <c r="K5" s="415"/>
      <c r="L5" s="415"/>
      <c r="M5" s="415"/>
      <c r="N5" s="415"/>
      <c r="O5" s="415"/>
    </row>
    <row r="6" spans="1:16" ht="15.75" customHeight="1">
      <c r="A6" s="415">
        <v>2022</v>
      </c>
      <c r="B6" s="415"/>
      <c r="C6" s="415"/>
      <c r="D6" s="415"/>
      <c r="E6" s="415"/>
      <c r="F6" s="415"/>
      <c r="G6" s="415"/>
      <c r="H6" s="415"/>
      <c r="I6" s="415"/>
      <c r="J6" s="415"/>
      <c r="K6" s="415"/>
      <c r="L6" s="415"/>
      <c r="M6" s="415"/>
      <c r="N6" s="415"/>
      <c r="O6" s="415"/>
    </row>
    <row r="7" spans="1:16" ht="16.5" customHeight="1">
      <c r="A7" s="571" t="s">
        <v>519</v>
      </c>
      <c r="B7" s="489"/>
      <c r="D7" s="175"/>
      <c r="E7" s="37"/>
      <c r="F7" s="498"/>
      <c r="G7" s="498"/>
      <c r="H7" s="37"/>
      <c r="I7" s="37"/>
      <c r="J7" s="37"/>
      <c r="K7" s="497"/>
      <c r="L7" s="497"/>
      <c r="N7" s="497" t="s">
        <v>429</v>
      </c>
      <c r="O7" s="497"/>
    </row>
    <row r="8" spans="1:16" ht="58.5" customHeight="1">
      <c r="A8" s="486" t="s">
        <v>270</v>
      </c>
      <c r="B8" s="471" t="s">
        <v>16</v>
      </c>
      <c r="C8" s="69" t="s">
        <v>56</v>
      </c>
      <c r="D8" s="44" t="s">
        <v>72</v>
      </c>
      <c r="E8" s="44" t="s">
        <v>73</v>
      </c>
      <c r="F8" s="44" t="s">
        <v>470</v>
      </c>
      <c r="G8" s="44" t="s">
        <v>74</v>
      </c>
      <c r="H8" s="44" t="s">
        <v>75</v>
      </c>
      <c r="I8" s="44" t="s">
        <v>76</v>
      </c>
      <c r="J8" s="44" t="s">
        <v>77</v>
      </c>
      <c r="K8" s="44" t="s">
        <v>78</v>
      </c>
      <c r="L8" s="44" t="s">
        <v>79</v>
      </c>
      <c r="M8" s="71" t="s">
        <v>80</v>
      </c>
      <c r="N8" s="493" t="s">
        <v>22</v>
      </c>
      <c r="O8" s="494"/>
    </row>
    <row r="9" spans="1:16" ht="72.75" customHeight="1">
      <c r="A9" s="487"/>
      <c r="B9" s="473"/>
      <c r="C9" s="73" t="s">
        <v>13</v>
      </c>
      <c r="D9" s="45" t="s">
        <v>359</v>
      </c>
      <c r="E9" s="45" t="s">
        <v>81</v>
      </c>
      <c r="F9" s="45" t="s">
        <v>82</v>
      </c>
      <c r="G9" s="45" t="s">
        <v>83</v>
      </c>
      <c r="H9" s="45" t="s">
        <v>84</v>
      </c>
      <c r="I9" s="45" t="s">
        <v>85</v>
      </c>
      <c r="J9" s="45" t="s">
        <v>86</v>
      </c>
      <c r="K9" s="45" t="s">
        <v>87</v>
      </c>
      <c r="L9" s="45" t="s">
        <v>88</v>
      </c>
      <c r="M9" s="121" t="s">
        <v>342</v>
      </c>
      <c r="N9" s="495"/>
      <c r="O9" s="496"/>
    </row>
    <row r="10" spans="1:16" ht="30" customHeight="1" thickBot="1">
      <c r="A10" s="38">
        <v>4922</v>
      </c>
      <c r="B10" s="39" t="s">
        <v>347</v>
      </c>
      <c r="C10" s="157">
        <f>SUM(D10:M10)</f>
        <v>67763</v>
      </c>
      <c r="D10" s="40">
        <v>12089</v>
      </c>
      <c r="E10" s="40">
        <v>17</v>
      </c>
      <c r="F10" s="40">
        <v>462</v>
      </c>
      <c r="G10" s="40">
        <v>23189</v>
      </c>
      <c r="H10" s="40">
        <v>7596</v>
      </c>
      <c r="I10" s="40">
        <v>432</v>
      </c>
      <c r="J10" s="40">
        <v>283</v>
      </c>
      <c r="K10" s="40">
        <v>4844</v>
      </c>
      <c r="L10" s="40">
        <v>7199</v>
      </c>
      <c r="M10" s="40">
        <v>11652</v>
      </c>
      <c r="N10" s="485" t="s">
        <v>349</v>
      </c>
      <c r="O10" s="485"/>
    </row>
    <row r="11" spans="1:16" ht="30" customHeight="1" thickBot="1">
      <c r="A11" s="41">
        <v>4923</v>
      </c>
      <c r="B11" s="42" t="s">
        <v>348</v>
      </c>
      <c r="C11" s="161">
        <f>SUM(D11:M11)</f>
        <v>382888</v>
      </c>
      <c r="D11" s="142">
        <v>55603</v>
      </c>
      <c r="E11" s="142">
        <v>554</v>
      </c>
      <c r="F11" s="142">
        <v>6750</v>
      </c>
      <c r="G11" s="142">
        <v>66481</v>
      </c>
      <c r="H11" s="142">
        <v>74939</v>
      </c>
      <c r="I11" s="142">
        <v>22697</v>
      </c>
      <c r="J11" s="142">
        <v>5030</v>
      </c>
      <c r="K11" s="142">
        <v>53727</v>
      </c>
      <c r="L11" s="142">
        <v>48533</v>
      </c>
      <c r="M11" s="142">
        <v>48574</v>
      </c>
      <c r="N11" s="484" t="s">
        <v>139</v>
      </c>
      <c r="O11" s="484"/>
    </row>
    <row r="12" spans="1:16" ht="30" customHeight="1" thickBot="1">
      <c r="A12" s="38">
        <v>4924</v>
      </c>
      <c r="B12" s="39" t="s">
        <v>350</v>
      </c>
      <c r="C12" s="157">
        <f>SUM(D12:M12)</f>
        <v>341372</v>
      </c>
      <c r="D12" s="40">
        <v>154888</v>
      </c>
      <c r="E12" s="40">
        <v>0</v>
      </c>
      <c r="F12" s="40">
        <v>1510</v>
      </c>
      <c r="G12" s="40">
        <v>0</v>
      </c>
      <c r="H12" s="40">
        <v>119307</v>
      </c>
      <c r="I12" s="40">
        <v>338</v>
      </c>
      <c r="J12" s="40">
        <v>20056</v>
      </c>
      <c r="K12" s="40">
        <v>43352</v>
      </c>
      <c r="L12" s="40">
        <v>0</v>
      </c>
      <c r="M12" s="40">
        <v>1921</v>
      </c>
      <c r="N12" s="485" t="s">
        <v>354</v>
      </c>
      <c r="O12" s="485"/>
    </row>
    <row r="13" spans="1:16" ht="30" customHeight="1" thickBot="1">
      <c r="A13" s="41">
        <v>4925</v>
      </c>
      <c r="B13" s="42" t="s">
        <v>352</v>
      </c>
      <c r="C13" s="161">
        <f t="shared" ref="C13:C15" si="0">SUM(D13:M13)</f>
        <v>52997</v>
      </c>
      <c r="D13" s="142">
        <v>12163</v>
      </c>
      <c r="E13" s="142">
        <v>88</v>
      </c>
      <c r="F13" s="142">
        <v>1532</v>
      </c>
      <c r="G13" s="142">
        <v>4832</v>
      </c>
      <c r="H13" s="142">
        <v>14117</v>
      </c>
      <c r="I13" s="142">
        <v>58</v>
      </c>
      <c r="J13" s="142">
        <v>2027</v>
      </c>
      <c r="K13" s="142">
        <v>5611</v>
      </c>
      <c r="L13" s="142">
        <v>123</v>
      </c>
      <c r="M13" s="142">
        <v>12446</v>
      </c>
      <c r="N13" s="484" t="s">
        <v>353</v>
      </c>
      <c r="O13" s="484"/>
    </row>
    <row r="14" spans="1:16" ht="30" customHeight="1" thickBot="1">
      <c r="A14" s="268">
        <v>5</v>
      </c>
      <c r="B14" s="269" t="s">
        <v>525</v>
      </c>
      <c r="C14" s="300">
        <f t="shared" si="0"/>
        <v>23269454</v>
      </c>
      <c r="D14" s="271">
        <v>14407546</v>
      </c>
      <c r="E14" s="271">
        <v>0</v>
      </c>
      <c r="F14" s="271">
        <v>232690</v>
      </c>
      <c r="G14" s="271">
        <v>481863</v>
      </c>
      <c r="H14" s="271">
        <v>5297458</v>
      </c>
      <c r="I14" s="271">
        <v>69453</v>
      </c>
      <c r="J14" s="271">
        <v>121433</v>
      </c>
      <c r="K14" s="271">
        <v>2371739</v>
      </c>
      <c r="L14" s="271">
        <v>12919</v>
      </c>
      <c r="M14" s="271">
        <v>274353</v>
      </c>
      <c r="N14" s="485" t="s">
        <v>524</v>
      </c>
      <c r="O14" s="485"/>
    </row>
    <row r="15" spans="1:16" s="288" customFormat="1" ht="30" customHeight="1">
      <c r="A15" s="296">
        <v>61</v>
      </c>
      <c r="B15" s="289" t="s">
        <v>346</v>
      </c>
      <c r="C15" s="189">
        <f t="shared" si="0"/>
        <v>2357214</v>
      </c>
      <c r="D15" s="190">
        <v>1560040</v>
      </c>
      <c r="E15" s="190">
        <v>179</v>
      </c>
      <c r="F15" s="190">
        <v>6974</v>
      </c>
      <c r="G15" s="190">
        <v>529691</v>
      </c>
      <c r="H15" s="190">
        <v>54</v>
      </c>
      <c r="I15" s="190">
        <v>125437</v>
      </c>
      <c r="J15" s="190">
        <v>237</v>
      </c>
      <c r="K15" s="190">
        <v>76</v>
      </c>
      <c r="L15" s="190">
        <v>74167</v>
      </c>
      <c r="M15" s="190">
        <v>60359</v>
      </c>
      <c r="N15" s="441" t="s">
        <v>344</v>
      </c>
      <c r="O15" s="442"/>
    </row>
    <row r="16" spans="1:16" ht="49.5" customHeight="1">
      <c r="A16" s="572" t="s">
        <v>13</v>
      </c>
      <c r="B16" s="573"/>
      <c r="C16" s="143">
        <f t="shared" ref="C16:M16" si="1">SUM(C10:C15)</f>
        <v>26471688</v>
      </c>
      <c r="D16" s="143">
        <f t="shared" si="1"/>
        <v>16202329</v>
      </c>
      <c r="E16" s="143">
        <f t="shared" si="1"/>
        <v>838</v>
      </c>
      <c r="F16" s="143">
        <f t="shared" si="1"/>
        <v>249918</v>
      </c>
      <c r="G16" s="143">
        <f t="shared" si="1"/>
        <v>1106056</v>
      </c>
      <c r="H16" s="143">
        <f t="shared" si="1"/>
        <v>5513471</v>
      </c>
      <c r="I16" s="143">
        <f t="shared" si="1"/>
        <v>218415</v>
      </c>
      <c r="J16" s="143">
        <f t="shared" si="1"/>
        <v>149066</v>
      </c>
      <c r="K16" s="143">
        <f t="shared" si="1"/>
        <v>2479349</v>
      </c>
      <c r="L16" s="143">
        <f t="shared" si="1"/>
        <v>142941</v>
      </c>
      <c r="M16" s="143">
        <f t="shared" si="1"/>
        <v>409305</v>
      </c>
      <c r="N16" s="561" t="s">
        <v>10</v>
      </c>
      <c r="O16" s="561"/>
    </row>
    <row r="26" s="1" customFormat="1"/>
    <row r="27" s="1" customFormat="1"/>
    <row r="28" s="1" customFormat="1"/>
    <row r="29" s="1" customFormat="1"/>
    <row r="30" s="1" customFormat="1"/>
    <row r="31" s="1" customFormat="1"/>
  </sheetData>
  <mergeCells count="22">
    <mergeCell ref="N16:O16"/>
    <mergeCell ref="A5:O5"/>
    <mergeCell ref="A6:O6"/>
    <mergeCell ref="A7:B7"/>
    <mergeCell ref="F7:G7"/>
    <mergeCell ref="K7:L7"/>
    <mergeCell ref="N7:O7"/>
    <mergeCell ref="A16:B16"/>
    <mergeCell ref="A8:A9"/>
    <mergeCell ref="B8:B9"/>
    <mergeCell ref="N8:O9"/>
    <mergeCell ref="A1:L1"/>
    <mergeCell ref="M1:O1"/>
    <mergeCell ref="A2:O2"/>
    <mergeCell ref="A3:O3"/>
    <mergeCell ref="A4:O4"/>
    <mergeCell ref="N15:O15"/>
    <mergeCell ref="N10:O10"/>
    <mergeCell ref="N11:O11"/>
    <mergeCell ref="N12:O12"/>
    <mergeCell ref="N13:O13"/>
    <mergeCell ref="N14:O14"/>
  </mergeCells>
  <printOptions horizontalCentered="1" verticalCentered="1"/>
  <pageMargins left="0" right="0" top="0" bottom="0" header="0.31496062992125984" footer="0.31496062992125984"/>
  <pageSetup paperSize="9" scale="70"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tabColor theme="3" tint="0.39997558519241921"/>
  </sheetPr>
  <dimension ref="A1:P22"/>
  <sheetViews>
    <sheetView view="pageBreakPreview" zoomScaleNormal="100" zoomScaleSheetLayoutView="100" workbookViewId="0">
      <selection activeCell="P44" sqref="P44"/>
    </sheetView>
  </sheetViews>
  <sheetFormatPr defaultColWidth="9.125" defaultRowHeight="15"/>
  <cols>
    <col min="1" max="1" width="6.625" style="3" customWidth="1"/>
    <col min="2" max="2" width="35" style="1" customWidth="1"/>
    <col min="3" max="3" width="10.375" style="94" customWidth="1"/>
    <col min="4" max="4" width="9.625" style="1" customWidth="1"/>
    <col min="5" max="5" width="11" style="94" customWidth="1"/>
    <col min="6" max="6" width="10.75" style="1" customWidth="1"/>
    <col min="7" max="7" width="9.625" style="1" customWidth="1"/>
    <col min="8" max="11" width="8.625" style="1" customWidth="1"/>
    <col min="12" max="12" width="30.625" style="1" customWidth="1"/>
    <col min="13" max="13" width="6.625" style="1" customWidth="1"/>
    <col min="14" max="16384" width="9.125" style="1"/>
  </cols>
  <sheetData>
    <row r="1" spans="1:16" s="5" customFormat="1" ht="46.5" customHeight="1">
      <c r="A1" s="406"/>
      <c r="B1" s="352"/>
      <c r="C1" s="352"/>
      <c r="D1" s="352"/>
      <c r="E1" s="352"/>
      <c r="F1" s="352"/>
      <c r="G1" s="352"/>
      <c r="H1" s="352"/>
      <c r="I1" s="352"/>
      <c r="J1" s="352"/>
      <c r="K1" s="352"/>
      <c r="L1" s="352"/>
      <c r="M1" s="352"/>
      <c r="N1" s="10"/>
    </row>
    <row r="2" spans="1:16" s="12" customFormat="1" ht="18" customHeight="1">
      <c r="A2" s="407" t="s">
        <v>108</v>
      </c>
      <c r="B2" s="407"/>
      <c r="C2" s="407"/>
      <c r="D2" s="407"/>
      <c r="E2" s="407"/>
      <c r="F2" s="407"/>
      <c r="G2" s="407"/>
      <c r="H2" s="407"/>
      <c r="I2" s="407"/>
      <c r="J2" s="407"/>
      <c r="K2" s="407"/>
      <c r="L2" s="407"/>
      <c r="M2" s="407"/>
    </row>
    <row r="3" spans="1:16" s="12" customFormat="1" ht="18" customHeight="1">
      <c r="A3" s="407" t="s">
        <v>3</v>
      </c>
      <c r="B3" s="407"/>
      <c r="C3" s="407"/>
      <c r="D3" s="407"/>
      <c r="E3" s="407"/>
      <c r="F3" s="407"/>
      <c r="G3" s="407"/>
      <c r="H3" s="407"/>
      <c r="I3" s="407"/>
      <c r="J3" s="407"/>
      <c r="K3" s="407"/>
      <c r="L3" s="407"/>
      <c r="M3" s="407"/>
      <c r="N3" s="100"/>
      <c r="O3" s="100"/>
      <c r="P3" s="100"/>
    </row>
    <row r="4" spans="1:16" s="12" customFormat="1" ht="15.75" customHeight="1">
      <c r="A4" s="415" t="s">
        <v>109</v>
      </c>
      <c r="B4" s="415"/>
      <c r="C4" s="415"/>
      <c r="D4" s="415"/>
      <c r="E4" s="415"/>
      <c r="F4" s="415"/>
      <c r="G4" s="415"/>
      <c r="H4" s="415"/>
      <c r="I4" s="415"/>
      <c r="J4" s="415"/>
      <c r="K4" s="415"/>
      <c r="L4" s="415"/>
      <c r="M4" s="415"/>
    </row>
    <row r="5" spans="1:16" s="12" customFormat="1" ht="15.75" customHeight="1">
      <c r="A5" s="415" t="s">
        <v>136</v>
      </c>
      <c r="B5" s="415"/>
      <c r="C5" s="415"/>
      <c r="D5" s="415"/>
      <c r="E5" s="415"/>
      <c r="F5" s="415"/>
      <c r="G5" s="415"/>
      <c r="H5" s="415"/>
      <c r="I5" s="415"/>
      <c r="J5" s="415"/>
      <c r="K5" s="415"/>
      <c r="L5" s="415"/>
      <c r="M5" s="415"/>
    </row>
    <row r="6" spans="1:16" s="12" customFormat="1" ht="15.75" customHeight="1">
      <c r="A6" s="415">
        <v>2022</v>
      </c>
      <c r="B6" s="415"/>
      <c r="C6" s="415"/>
      <c r="D6" s="415"/>
      <c r="E6" s="415"/>
      <c r="F6" s="415"/>
      <c r="G6" s="415"/>
      <c r="H6" s="415"/>
      <c r="I6" s="415"/>
      <c r="J6" s="415"/>
      <c r="K6" s="415"/>
      <c r="L6" s="415"/>
      <c r="M6" s="415"/>
    </row>
    <row r="7" spans="1:16" s="12" customFormat="1" ht="18">
      <c r="A7" s="450" t="s">
        <v>460</v>
      </c>
      <c r="B7" s="451"/>
      <c r="C7" s="415"/>
      <c r="D7" s="507"/>
      <c r="E7" s="415"/>
      <c r="F7" s="415"/>
      <c r="G7" s="415"/>
      <c r="H7" s="415"/>
      <c r="I7" s="415"/>
      <c r="J7" s="415"/>
      <c r="K7" s="415"/>
      <c r="L7" s="452" t="s">
        <v>459</v>
      </c>
      <c r="M7" s="452"/>
    </row>
    <row r="8" spans="1:16" s="7" customFormat="1" ht="23.1" customHeight="1">
      <c r="A8" s="467" t="s">
        <v>275</v>
      </c>
      <c r="B8" s="471" t="s">
        <v>16</v>
      </c>
      <c r="C8" s="499" t="s">
        <v>91</v>
      </c>
      <c r="D8" s="499" t="s">
        <v>92</v>
      </c>
      <c r="E8" s="499" t="s">
        <v>93</v>
      </c>
      <c r="F8" s="499" t="s">
        <v>501</v>
      </c>
      <c r="G8" s="499"/>
      <c r="H8" s="499"/>
      <c r="I8" s="499" t="s">
        <v>94</v>
      </c>
      <c r="J8" s="499"/>
      <c r="K8" s="499"/>
      <c r="L8" s="504" t="s">
        <v>95</v>
      </c>
      <c r="M8" s="504"/>
    </row>
    <row r="9" spans="1:16" s="7" customFormat="1" ht="23.1" customHeight="1">
      <c r="A9" s="468"/>
      <c r="B9" s="472"/>
      <c r="C9" s="500"/>
      <c r="D9" s="500"/>
      <c r="E9" s="500"/>
      <c r="F9" s="503" t="s">
        <v>502</v>
      </c>
      <c r="G9" s="503"/>
      <c r="H9" s="503"/>
      <c r="I9" s="503" t="s">
        <v>96</v>
      </c>
      <c r="J9" s="503"/>
      <c r="K9" s="503"/>
      <c r="L9" s="505"/>
      <c r="M9" s="505"/>
    </row>
    <row r="10" spans="1:16" s="7" customFormat="1" ht="23.1" customHeight="1">
      <c r="A10" s="468"/>
      <c r="B10" s="472"/>
      <c r="C10" s="501" t="s">
        <v>97</v>
      </c>
      <c r="D10" s="501" t="s">
        <v>98</v>
      </c>
      <c r="E10" s="501" t="s">
        <v>99</v>
      </c>
      <c r="F10" s="69" t="s">
        <v>10</v>
      </c>
      <c r="G10" s="69" t="s">
        <v>100</v>
      </c>
      <c r="H10" s="69" t="s">
        <v>101</v>
      </c>
      <c r="I10" s="69" t="s">
        <v>10</v>
      </c>
      <c r="J10" s="44" t="s">
        <v>102</v>
      </c>
      <c r="K10" s="44" t="s">
        <v>103</v>
      </c>
      <c r="L10" s="505"/>
      <c r="M10" s="505"/>
    </row>
    <row r="11" spans="1:16" s="7" customFormat="1" ht="23.1" customHeight="1">
      <c r="A11" s="469"/>
      <c r="B11" s="473"/>
      <c r="C11" s="502"/>
      <c r="D11" s="502"/>
      <c r="E11" s="502"/>
      <c r="F11" s="73" t="s">
        <v>13</v>
      </c>
      <c r="G11" s="73" t="s">
        <v>104</v>
      </c>
      <c r="H11" s="73" t="s">
        <v>105</v>
      </c>
      <c r="I11" s="73" t="s">
        <v>13</v>
      </c>
      <c r="J11" s="45" t="s">
        <v>106</v>
      </c>
      <c r="K11" s="45" t="s">
        <v>107</v>
      </c>
      <c r="L11" s="506"/>
      <c r="M11" s="506"/>
    </row>
    <row r="12" spans="1:16" ht="51.75" customHeight="1" thickBot="1">
      <c r="A12" s="30">
        <v>49</v>
      </c>
      <c r="B12" s="122" t="s">
        <v>345</v>
      </c>
      <c r="C12" s="102">
        <f>E12-D12</f>
        <v>3261271</v>
      </c>
      <c r="D12" s="131">
        <v>606968</v>
      </c>
      <c r="E12" s="171">
        <f>I12-F12</f>
        <v>3868239</v>
      </c>
      <c r="F12" s="172">
        <f>H12+G12</f>
        <v>1730067</v>
      </c>
      <c r="G12" s="131">
        <v>845020</v>
      </c>
      <c r="H12" s="131">
        <v>885047</v>
      </c>
      <c r="I12" s="172">
        <f>K12+J12</f>
        <v>5598306</v>
      </c>
      <c r="J12" s="131">
        <v>592430</v>
      </c>
      <c r="K12" s="131">
        <v>5005876</v>
      </c>
      <c r="L12" s="400" t="s">
        <v>343</v>
      </c>
      <c r="M12" s="401"/>
    </row>
    <row r="13" spans="1:16" s="288" customFormat="1" ht="36" customHeight="1" thickTop="1" thickBot="1">
      <c r="A13" s="311">
        <v>5</v>
      </c>
      <c r="B13" s="312" t="s">
        <v>525</v>
      </c>
      <c r="C13" s="317">
        <f>E13-D13</f>
        <v>22987185</v>
      </c>
      <c r="D13" s="313">
        <v>10386899</v>
      </c>
      <c r="E13" s="273">
        <f>I13-F13</f>
        <v>33374084</v>
      </c>
      <c r="F13" s="318">
        <f>H13+G13</f>
        <v>54036118</v>
      </c>
      <c r="G13" s="313">
        <v>23269454</v>
      </c>
      <c r="H13" s="313">
        <v>30766664</v>
      </c>
      <c r="I13" s="318">
        <f>K13+J13</f>
        <v>87410202</v>
      </c>
      <c r="J13" s="313">
        <v>5871503</v>
      </c>
      <c r="K13" s="313">
        <v>81538699</v>
      </c>
      <c r="L13" s="578" t="s">
        <v>524</v>
      </c>
      <c r="M13" s="578"/>
    </row>
    <row r="14" spans="1:16" ht="36" customHeight="1" thickTop="1">
      <c r="A14" s="314">
        <v>61</v>
      </c>
      <c r="B14" s="315" t="s">
        <v>346</v>
      </c>
      <c r="C14" s="316">
        <f t="shared" ref="C14" si="0">E14-D14</f>
        <v>5168421</v>
      </c>
      <c r="D14" s="316">
        <v>804897</v>
      </c>
      <c r="E14" s="314">
        <f t="shared" ref="E14" si="1">I14-F14</f>
        <v>5973318</v>
      </c>
      <c r="F14" s="314">
        <f t="shared" ref="F14" si="2">H14+G14</f>
        <v>2853143</v>
      </c>
      <c r="G14" s="316">
        <v>2357215</v>
      </c>
      <c r="H14" s="316">
        <v>495928</v>
      </c>
      <c r="I14" s="314">
        <f t="shared" ref="I14" si="3">K14+J14</f>
        <v>8826461</v>
      </c>
      <c r="J14" s="316">
        <v>750546</v>
      </c>
      <c r="K14" s="316">
        <v>8075915</v>
      </c>
      <c r="L14" s="576" t="s">
        <v>344</v>
      </c>
      <c r="M14" s="577"/>
    </row>
    <row r="15" spans="1:16" s="288" customFormat="1" ht="66.75" customHeight="1">
      <c r="A15" s="574" t="s">
        <v>13</v>
      </c>
      <c r="B15" s="575"/>
      <c r="C15" s="310">
        <f t="shared" ref="C15:J15" si="4">SUM(C12:C14)</f>
        <v>31416877</v>
      </c>
      <c r="D15" s="310">
        <f>SUM(D12:D14)</f>
        <v>11798764</v>
      </c>
      <c r="E15" s="310">
        <f t="shared" si="4"/>
        <v>43215641</v>
      </c>
      <c r="F15" s="310">
        <f t="shared" si="4"/>
        <v>58619328</v>
      </c>
      <c r="G15" s="310">
        <f t="shared" si="4"/>
        <v>26471689</v>
      </c>
      <c r="H15" s="310">
        <f t="shared" si="4"/>
        <v>32147639</v>
      </c>
      <c r="I15" s="310">
        <f t="shared" si="4"/>
        <v>101834969</v>
      </c>
      <c r="J15" s="310">
        <f t="shared" si="4"/>
        <v>7214479</v>
      </c>
      <c r="K15" s="310">
        <f>SUM(K12:K14)</f>
        <v>94620490</v>
      </c>
      <c r="L15" s="551" t="s">
        <v>10</v>
      </c>
      <c r="M15" s="551"/>
    </row>
    <row r="16" spans="1:16" ht="14.25">
      <c r="C16" s="166"/>
      <c r="D16" s="166"/>
      <c r="E16" s="166"/>
      <c r="F16" s="166"/>
      <c r="G16" s="166"/>
      <c r="H16" s="166"/>
      <c r="I16" s="166"/>
      <c r="J16" s="166"/>
      <c r="K16" s="166"/>
    </row>
    <row r="18" spans="3:15" ht="14.25" customHeight="1">
      <c r="C18" s="1"/>
      <c r="E18" s="1"/>
    </row>
    <row r="19" spans="3:15" ht="14.25" customHeight="1">
      <c r="C19" s="1"/>
      <c r="E19" s="1"/>
      <c r="I19" s="125"/>
    </row>
    <row r="20" spans="3:15" ht="14.25" customHeight="1">
      <c r="C20" s="1"/>
      <c r="E20" s="1"/>
      <c r="I20" s="125"/>
    </row>
    <row r="21" spans="3:15" ht="14.25" customHeight="1">
      <c r="C21" s="1"/>
      <c r="E21" s="1"/>
      <c r="K21" s="125"/>
      <c r="L21" s="125"/>
      <c r="M21"/>
      <c r="N21"/>
      <c r="O21" s="125"/>
    </row>
    <row r="22" spans="3:15" ht="14.25" customHeight="1">
      <c r="C22" s="1"/>
      <c r="E22" s="1"/>
      <c r="K22" s="125"/>
      <c r="L22" s="125"/>
      <c r="M22"/>
      <c r="N22"/>
      <c r="O22" s="125"/>
    </row>
  </sheetData>
  <mergeCells count="27">
    <mergeCell ref="A15:B15"/>
    <mergeCell ref="L15:M15"/>
    <mergeCell ref="C7:K7"/>
    <mergeCell ref="L7:M7"/>
    <mergeCell ref="E8:E9"/>
    <mergeCell ref="L8:M11"/>
    <mergeCell ref="D8:D9"/>
    <mergeCell ref="L14:M14"/>
    <mergeCell ref="L12:M12"/>
    <mergeCell ref="L13:M13"/>
    <mergeCell ref="F9:H9"/>
    <mergeCell ref="I9:K9"/>
    <mergeCell ref="C10:C11"/>
    <mergeCell ref="A1:M1"/>
    <mergeCell ref="A2:M2"/>
    <mergeCell ref="A3:M3"/>
    <mergeCell ref="A4:M4"/>
    <mergeCell ref="A6:M6"/>
    <mergeCell ref="A5:M5"/>
    <mergeCell ref="D10:D11"/>
    <mergeCell ref="E10:E11"/>
    <mergeCell ref="A7:B7"/>
    <mergeCell ref="I8:K8"/>
    <mergeCell ref="F8:H8"/>
    <mergeCell ref="A8:A11"/>
    <mergeCell ref="B8:B11"/>
    <mergeCell ref="C8:C9"/>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tabColor theme="3" tint="0.39997558519241921"/>
  </sheetPr>
  <dimension ref="A1:N40"/>
  <sheetViews>
    <sheetView view="pageBreakPreview" topLeftCell="A4" zoomScaleNormal="100" zoomScaleSheetLayoutView="100" workbookViewId="0">
      <selection activeCell="P44" sqref="P44"/>
    </sheetView>
  </sheetViews>
  <sheetFormatPr defaultColWidth="9.125" defaultRowHeight="15"/>
  <cols>
    <col min="1" max="1" width="7.625" style="3" customWidth="1"/>
    <col min="2" max="2" width="30.625" style="1" customWidth="1"/>
    <col min="3" max="3" width="8.75" style="94" customWidth="1"/>
    <col min="4" max="4" width="8.75" style="1" customWidth="1"/>
    <col min="5" max="5" width="8.75" style="94" customWidth="1"/>
    <col min="6" max="11" width="8.75" style="1" customWidth="1"/>
    <col min="12" max="12" width="25.625" style="1" customWidth="1"/>
    <col min="13" max="13" width="7.625" style="1" customWidth="1"/>
    <col min="14" max="14" width="9.125" style="1"/>
    <col min="15" max="16" width="11.375" style="1" bestFit="1" customWidth="1"/>
    <col min="17" max="16384" width="9.125" style="1"/>
  </cols>
  <sheetData>
    <row r="1" spans="1:14" s="5" customFormat="1" ht="53.25" customHeight="1">
      <c r="A1" s="406"/>
      <c r="B1" s="352"/>
      <c r="C1" s="352"/>
      <c r="D1" s="352"/>
      <c r="E1" s="352"/>
      <c r="F1" s="352"/>
      <c r="G1" s="352"/>
      <c r="H1" s="352"/>
      <c r="I1" s="352"/>
      <c r="J1" s="352"/>
      <c r="K1" s="352"/>
      <c r="L1" s="352"/>
      <c r="M1" s="352"/>
      <c r="N1" s="10"/>
    </row>
    <row r="2" spans="1:14" ht="18" customHeight="1">
      <c r="A2" s="407" t="s">
        <v>108</v>
      </c>
      <c r="B2" s="407"/>
      <c r="C2" s="407"/>
      <c r="D2" s="407"/>
      <c r="E2" s="407"/>
      <c r="F2" s="407"/>
      <c r="G2" s="407"/>
      <c r="H2" s="407"/>
      <c r="I2" s="407"/>
      <c r="J2" s="407"/>
      <c r="K2" s="407"/>
      <c r="L2" s="407"/>
      <c r="M2" s="12"/>
    </row>
    <row r="3" spans="1:14" ht="18" customHeight="1">
      <c r="A3" s="407" t="s">
        <v>3</v>
      </c>
      <c r="B3" s="407"/>
      <c r="C3" s="407"/>
      <c r="D3" s="407"/>
      <c r="E3" s="407"/>
      <c r="F3" s="407"/>
      <c r="G3" s="407"/>
      <c r="H3" s="407"/>
      <c r="I3" s="407"/>
      <c r="J3" s="407"/>
      <c r="K3" s="407"/>
      <c r="L3" s="407"/>
      <c r="M3" s="407"/>
      <c r="N3" s="100"/>
    </row>
    <row r="4" spans="1:14" ht="15.75" customHeight="1">
      <c r="A4" s="415" t="s">
        <v>109</v>
      </c>
      <c r="B4" s="415"/>
      <c r="C4" s="415"/>
      <c r="D4" s="415"/>
      <c r="E4" s="415"/>
      <c r="F4" s="415"/>
      <c r="G4" s="415"/>
      <c r="H4" s="415"/>
      <c r="I4" s="415"/>
      <c r="J4" s="415"/>
      <c r="K4" s="415"/>
      <c r="L4" s="415"/>
      <c r="M4" s="12"/>
    </row>
    <row r="5" spans="1:14" ht="15.75" customHeight="1">
      <c r="A5" s="415" t="s">
        <v>136</v>
      </c>
      <c r="B5" s="415"/>
      <c r="C5" s="415"/>
      <c r="D5" s="415"/>
      <c r="E5" s="415"/>
      <c r="F5" s="415"/>
      <c r="G5" s="415"/>
      <c r="H5" s="415"/>
      <c r="I5" s="415"/>
      <c r="J5" s="415"/>
      <c r="K5" s="415"/>
      <c r="L5" s="415"/>
      <c r="M5" s="12"/>
    </row>
    <row r="6" spans="1:14" ht="15.75" customHeight="1">
      <c r="A6" s="415">
        <v>2022</v>
      </c>
      <c r="B6" s="415"/>
      <c r="C6" s="415"/>
      <c r="D6" s="415"/>
      <c r="E6" s="415"/>
      <c r="F6" s="415"/>
      <c r="G6" s="415"/>
      <c r="H6" s="415"/>
      <c r="I6" s="415"/>
      <c r="J6" s="415"/>
      <c r="K6" s="415"/>
      <c r="L6" s="415"/>
      <c r="M6" s="415"/>
    </row>
    <row r="7" spans="1:14" ht="16.5" customHeight="1">
      <c r="A7" s="450" t="s">
        <v>461</v>
      </c>
      <c r="B7" s="451"/>
      <c r="C7" s="515">
        <f>H16/I16*100</f>
        <v>35.198024541780889</v>
      </c>
      <c r="D7" s="516"/>
      <c r="E7" s="515"/>
      <c r="F7" s="515"/>
      <c r="G7" s="515"/>
      <c r="H7" s="515"/>
      <c r="I7" s="515"/>
      <c r="J7" s="515"/>
      <c r="K7" s="515"/>
      <c r="L7" s="452" t="s">
        <v>462</v>
      </c>
      <c r="M7" s="452"/>
    </row>
    <row r="8" spans="1:14" ht="21" customHeight="1">
      <c r="A8" s="467" t="s">
        <v>275</v>
      </c>
      <c r="B8" s="471" t="s">
        <v>16</v>
      </c>
      <c r="C8" s="466" t="s">
        <v>91</v>
      </c>
      <c r="D8" s="466" t="s">
        <v>92</v>
      </c>
      <c r="E8" s="466" t="s">
        <v>93</v>
      </c>
      <c r="F8" s="466" t="s">
        <v>511</v>
      </c>
      <c r="G8" s="466"/>
      <c r="H8" s="466"/>
      <c r="I8" s="466" t="s">
        <v>94</v>
      </c>
      <c r="J8" s="466"/>
      <c r="K8" s="466"/>
      <c r="L8" s="524" t="s">
        <v>95</v>
      </c>
      <c r="M8" s="525"/>
    </row>
    <row r="9" spans="1:14" ht="21" customHeight="1">
      <c r="A9" s="468"/>
      <c r="B9" s="472"/>
      <c r="C9" s="399"/>
      <c r="D9" s="399"/>
      <c r="E9" s="399"/>
      <c r="F9" s="530" t="s">
        <v>502</v>
      </c>
      <c r="G9" s="530"/>
      <c r="H9" s="530"/>
      <c r="I9" s="530" t="s">
        <v>96</v>
      </c>
      <c r="J9" s="530"/>
      <c r="K9" s="530"/>
      <c r="L9" s="526"/>
      <c r="M9" s="527"/>
    </row>
    <row r="10" spans="1:14" ht="26.1" customHeight="1">
      <c r="A10" s="468"/>
      <c r="B10" s="472"/>
      <c r="C10" s="517" t="s">
        <v>97</v>
      </c>
      <c r="D10" s="517" t="s">
        <v>98</v>
      </c>
      <c r="E10" s="517" t="s">
        <v>99</v>
      </c>
      <c r="F10" s="69" t="s">
        <v>10</v>
      </c>
      <c r="G10" s="69" t="s">
        <v>100</v>
      </c>
      <c r="H10" s="69" t="s">
        <v>101</v>
      </c>
      <c r="I10" s="69" t="s">
        <v>10</v>
      </c>
      <c r="J10" s="69" t="s">
        <v>102</v>
      </c>
      <c r="K10" s="69" t="s">
        <v>103</v>
      </c>
      <c r="L10" s="526"/>
      <c r="M10" s="527"/>
    </row>
    <row r="11" spans="1:14" ht="26.1" customHeight="1">
      <c r="A11" s="469"/>
      <c r="B11" s="473"/>
      <c r="C11" s="518"/>
      <c r="D11" s="518"/>
      <c r="E11" s="518"/>
      <c r="F11" s="73" t="s">
        <v>13</v>
      </c>
      <c r="G11" s="73" t="s">
        <v>104</v>
      </c>
      <c r="H11" s="73" t="s">
        <v>105</v>
      </c>
      <c r="I11" s="73" t="s">
        <v>13</v>
      </c>
      <c r="J11" s="73" t="s">
        <v>106</v>
      </c>
      <c r="K11" s="73" t="s">
        <v>107</v>
      </c>
      <c r="L11" s="528"/>
      <c r="M11" s="529"/>
    </row>
    <row r="12" spans="1:14" ht="24" customHeight="1" thickBot="1">
      <c r="A12" s="38">
        <v>4922</v>
      </c>
      <c r="B12" s="39" t="s">
        <v>347</v>
      </c>
      <c r="C12" s="203">
        <f>E12-D12</f>
        <v>286733</v>
      </c>
      <c r="D12" s="204">
        <v>84169</v>
      </c>
      <c r="E12" s="203">
        <f>I12-F12</f>
        <v>370902</v>
      </c>
      <c r="F12" s="203">
        <f>H12+G12</f>
        <v>110395</v>
      </c>
      <c r="G12" s="204">
        <v>67765</v>
      </c>
      <c r="H12" s="204">
        <v>42630</v>
      </c>
      <c r="I12" s="203">
        <f>K12+J12</f>
        <v>481297</v>
      </c>
      <c r="J12" s="204">
        <v>42452</v>
      </c>
      <c r="K12" s="204">
        <v>438845</v>
      </c>
      <c r="L12" s="485" t="s">
        <v>349</v>
      </c>
      <c r="M12" s="485"/>
    </row>
    <row r="13" spans="1:14" ht="24" customHeight="1" thickBot="1">
      <c r="A13" s="41">
        <v>4923</v>
      </c>
      <c r="B13" s="42" t="s">
        <v>348</v>
      </c>
      <c r="C13" s="206">
        <f t="shared" ref="C13:C17" si="0">E13-D13</f>
        <v>1573934</v>
      </c>
      <c r="D13" s="206">
        <v>332316</v>
      </c>
      <c r="E13" s="206">
        <f t="shared" ref="E13:E17" si="1">I13-F13</f>
        <v>1906250</v>
      </c>
      <c r="F13" s="206">
        <f t="shared" ref="F13:F17" si="2">H13+G13</f>
        <v>831356</v>
      </c>
      <c r="G13" s="206">
        <v>382888</v>
      </c>
      <c r="H13" s="206">
        <v>448468</v>
      </c>
      <c r="I13" s="206">
        <f t="shared" ref="I13:I17" si="3">K13+J13</f>
        <v>2737606</v>
      </c>
      <c r="J13" s="206">
        <v>456591</v>
      </c>
      <c r="K13" s="206">
        <v>2281015</v>
      </c>
      <c r="L13" s="484" t="s">
        <v>139</v>
      </c>
      <c r="M13" s="484"/>
    </row>
    <row r="14" spans="1:14" ht="35.1" customHeight="1" thickBot="1">
      <c r="A14" s="38">
        <v>4924</v>
      </c>
      <c r="B14" s="39" t="s">
        <v>350</v>
      </c>
      <c r="C14" s="203">
        <f t="shared" si="0"/>
        <v>986245</v>
      </c>
      <c r="D14" s="204">
        <v>136314</v>
      </c>
      <c r="E14" s="203">
        <f t="shared" si="1"/>
        <v>1122559</v>
      </c>
      <c r="F14" s="203">
        <f t="shared" si="2"/>
        <v>644725</v>
      </c>
      <c r="G14" s="204">
        <v>341371</v>
      </c>
      <c r="H14" s="204">
        <v>303354</v>
      </c>
      <c r="I14" s="203">
        <f t="shared" si="3"/>
        <v>1767284</v>
      </c>
      <c r="J14" s="204">
        <v>60543</v>
      </c>
      <c r="K14" s="204">
        <v>1706741</v>
      </c>
      <c r="L14" s="485" t="s">
        <v>354</v>
      </c>
      <c r="M14" s="485"/>
    </row>
    <row r="15" spans="1:14" ht="35.1" customHeight="1" thickBot="1">
      <c r="A15" s="41">
        <v>4925</v>
      </c>
      <c r="B15" s="42" t="s">
        <v>352</v>
      </c>
      <c r="C15" s="206">
        <f t="shared" si="0"/>
        <v>414360</v>
      </c>
      <c r="D15" s="206">
        <v>54169</v>
      </c>
      <c r="E15" s="206">
        <f t="shared" si="1"/>
        <v>468529</v>
      </c>
      <c r="F15" s="206">
        <f t="shared" si="2"/>
        <v>143590</v>
      </c>
      <c r="G15" s="206">
        <v>52996</v>
      </c>
      <c r="H15" s="206">
        <v>90594</v>
      </c>
      <c r="I15" s="206">
        <f t="shared" si="3"/>
        <v>612119</v>
      </c>
      <c r="J15" s="206">
        <v>32844</v>
      </c>
      <c r="K15" s="206">
        <v>579275</v>
      </c>
      <c r="L15" s="484" t="s">
        <v>353</v>
      </c>
      <c r="M15" s="484"/>
    </row>
    <row r="16" spans="1:14" ht="32.25" customHeight="1" thickBot="1">
      <c r="A16" s="268">
        <v>5</v>
      </c>
      <c r="B16" s="39" t="s">
        <v>525</v>
      </c>
      <c r="C16" s="281">
        <f t="shared" si="0"/>
        <v>22987184</v>
      </c>
      <c r="D16" s="282">
        <v>10386900</v>
      </c>
      <c r="E16" s="281">
        <f t="shared" si="1"/>
        <v>33374084</v>
      </c>
      <c r="F16" s="281">
        <f t="shared" si="2"/>
        <v>54036117</v>
      </c>
      <c r="G16" s="282">
        <v>23269453</v>
      </c>
      <c r="H16" s="282">
        <v>30766664</v>
      </c>
      <c r="I16" s="281">
        <f>K16+J16</f>
        <v>87410201</v>
      </c>
      <c r="J16" s="282">
        <v>5871503</v>
      </c>
      <c r="K16" s="282">
        <v>81538698</v>
      </c>
      <c r="L16" s="485" t="s">
        <v>524</v>
      </c>
      <c r="M16" s="485"/>
    </row>
    <row r="17" spans="1:13" s="288" customFormat="1" ht="24" customHeight="1">
      <c r="A17" s="296">
        <v>61</v>
      </c>
      <c r="B17" s="289" t="s">
        <v>346</v>
      </c>
      <c r="C17" s="272">
        <f t="shared" si="0"/>
        <v>5168421</v>
      </c>
      <c r="D17" s="280">
        <v>804897</v>
      </c>
      <c r="E17" s="272">
        <f t="shared" si="1"/>
        <v>5973318</v>
      </c>
      <c r="F17" s="272">
        <f t="shared" si="2"/>
        <v>2853143</v>
      </c>
      <c r="G17" s="280">
        <v>2357215</v>
      </c>
      <c r="H17" s="280">
        <v>495928</v>
      </c>
      <c r="I17" s="272">
        <f t="shared" si="3"/>
        <v>8826461</v>
      </c>
      <c r="J17" s="280">
        <v>750546</v>
      </c>
      <c r="K17" s="280">
        <v>8075915</v>
      </c>
      <c r="L17" s="570" t="s">
        <v>344</v>
      </c>
      <c r="M17" s="570"/>
    </row>
    <row r="18" spans="1:13" ht="40.5" customHeight="1">
      <c r="A18" s="566" t="s">
        <v>13</v>
      </c>
      <c r="B18" s="566"/>
      <c r="C18" s="207">
        <f t="shared" ref="C18:K18" si="4">SUM(C12:C17)</f>
        <v>31416877</v>
      </c>
      <c r="D18" s="207">
        <f t="shared" si="4"/>
        <v>11798765</v>
      </c>
      <c r="E18" s="207">
        <f t="shared" si="4"/>
        <v>43215642</v>
      </c>
      <c r="F18" s="207">
        <f t="shared" si="4"/>
        <v>58619326</v>
      </c>
      <c r="G18" s="207">
        <f t="shared" si="4"/>
        <v>26471688</v>
      </c>
      <c r="H18" s="207">
        <f t="shared" si="4"/>
        <v>32147638</v>
      </c>
      <c r="I18" s="207">
        <f t="shared" si="4"/>
        <v>101834968</v>
      </c>
      <c r="J18" s="207">
        <f t="shared" si="4"/>
        <v>7214479</v>
      </c>
      <c r="K18" s="207">
        <f t="shared" si="4"/>
        <v>94620489</v>
      </c>
      <c r="L18" s="561" t="s">
        <v>10</v>
      </c>
      <c r="M18" s="561"/>
    </row>
    <row r="20" spans="1:13" ht="14.25">
      <c r="C20" s="166"/>
      <c r="D20" s="166"/>
      <c r="E20" s="166"/>
      <c r="F20" s="166"/>
      <c r="G20" s="166"/>
      <c r="H20" s="166"/>
      <c r="I20" s="166"/>
      <c r="J20" s="166"/>
      <c r="K20" s="166"/>
    </row>
    <row r="22" spans="1:13" ht="14.25">
      <c r="C22" s="1"/>
      <c r="E22" s="1"/>
    </row>
    <row r="23" spans="1:13" ht="14.25">
      <c r="C23" s="1"/>
      <c r="E23" s="1"/>
    </row>
    <row r="24" spans="1:13" ht="14.25">
      <c r="C24" s="1"/>
      <c r="E24" s="1"/>
    </row>
    <row r="25" spans="1:13" ht="14.25">
      <c r="C25" s="1"/>
      <c r="E25" s="1"/>
    </row>
    <row r="26" spans="1:13" ht="14.25">
      <c r="A26" s="1"/>
      <c r="C26" s="1"/>
      <c r="E26" s="1"/>
    </row>
    <row r="27" spans="1:13" ht="14.25">
      <c r="A27" s="1"/>
      <c r="C27" s="1"/>
      <c r="E27" s="1"/>
    </row>
    <row r="28" spans="1:13" ht="14.25">
      <c r="A28" s="1"/>
      <c r="C28" s="1"/>
      <c r="E28" s="1"/>
    </row>
    <row r="29" spans="1:13" ht="14.25">
      <c r="A29" s="1"/>
      <c r="C29" s="1"/>
      <c r="E29" s="1"/>
    </row>
    <row r="30" spans="1:13" ht="14.25">
      <c r="A30" s="1"/>
      <c r="C30" s="1"/>
      <c r="E30" s="1"/>
    </row>
    <row r="31" spans="1:13" ht="14.25">
      <c r="A31" s="1"/>
      <c r="C31" s="1"/>
      <c r="E31" s="1"/>
    </row>
    <row r="32" spans="1:13" ht="14.25">
      <c r="A32" s="1"/>
      <c r="C32" s="1"/>
      <c r="E32" s="1"/>
    </row>
    <row r="33" spans="1:5" ht="14.25">
      <c r="A33" s="1"/>
      <c r="C33" s="1"/>
      <c r="E33" s="1"/>
    </row>
    <row r="34" spans="1:5" ht="14.25">
      <c r="A34" s="1"/>
      <c r="C34" s="1"/>
      <c r="E34" s="1"/>
    </row>
    <row r="35" spans="1:5" ht="14.25">
      <c r="A35" s="1"/>
      <c r="C35" s="1"/>
      <c r="E35" s="1"/>
    </row>
    <row r="36" spans="1:5" ht="14.25">
      <c r="A36" s="1"/>
      <c r="C36" s="1"/>
      <c r="E36" s="1"/>
    </row>
    <row r="37" spans="1:5">
      <c r="A37" s="1"/>
    </row>
    <row r="38" spans="1:5">
      <c r="A38" s="1"/>
    </row>
    <row r="39" spans="1:5">
      <c r="A39" s="1"/>
    </row>
    <row r="40" spans="1:5">
      <c r="A40" s="1"/>
    </row>
  </sheetData>
  <mergeCells count="30">
    <mergeCell ref="L15:M15"/>
    <mergeCell ref="L16:M16"/>
    <mergeCell ref="E8:E9"/>
    <mergeCell ref="L13:M13"/>
    <mergeCell ref="L14:M14"/>
    <mergeCell ref="D8:D9"/>
    <mergeCell ref="C8:C9"/>
    <mergeCell ref="C10:C11"/>
    <mergeCell ref="D10:D11"/>
    <mergeCell ref="A3:M3"/>
    <mergeCell ref="A6:M6"/>
    <mergeCell ref="F8:H8"/>
    <mergeCell ref="F9:H9"/>
    <mergeCell ref="L12:M12"/>
    <mergeCell ref="L17:M17"/>
    <mergeCell ref="A18:B18"/>
    <mergeCell ref="L18:M18"/>
    <mergeCell ref="A1:M1"/>
    <mergeCell ref="A8:A11"/>
    <mergeCell ref="C7:K7"/>
    <mergeCell ref="I8:K8"/>
    <mergeCell ref="L7:M7"/>
    <mergeCell ref="A7:B7"/>
    <mergeCell ref="B8:B11"/>
    <mergeCell ref="L8:M11"/>
    <mergeCell ref="I9:K9"/>
    <mergeCell ref="E10:E11"/>
    <mergeCell ref="A2:L2"/>
    <mergeCell ref="A4:L4"/>
    <mergeCell ref="A5:L5"/>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tabColor theme="4"/>
  </sheetPr>
  <dimension ref="A1:M21"/>
  <sheetViews>
    <sheetView view="pageBreakPreview" topLeftCell="A8" zoomScaleNormal="100" zoomScaleSheetLayoutView="100" workbookViewId="0">
      <selection activeCell="P44" sqref="P44"/>
    </sheetView>
  </sheetViews>
  <sheetFormatPr defaultColWidth="9.125" defaultRowHeight="14.25"/>
  <cols>
    <col min="1" max="1" width="6.625" style="3" customWidth="1"/>
    <col min="2" max="2" width="30.625" style="1" customWidth="1"/>
    <col min="3" max="5" width="10.125" style="1" customWidth="1"/>
    <col min="6" max="6" width="13" style="1" customWidth="1"/>
    <col min="7" max="7" width="14" style="1" customWidth="1"/>
    <col min="8" max="8" width="14.75" style="1" customWidth="1"/>
    <col min="9" max="9" width="14.125" style="1" customWidth="1"/>
    <col min="10" max="10" width="25.625" style="1" customWidth="1"/>
    <col min="11" max="11" width="6.625" style="1" customWidth="1"/>
    <col min="12" max="12" width="11.375" style="1" bestFit="1" customWidth="1"/>
    <col min="13" max="15" width="9.125" style="1"/>
    <col min="16" max="17" width="11.375" style="1" bestFit="1" customWidth="1"/>
    <col min="18" max="16384" width="9.125" style="1"/>
  </cols>
  <sheetData>
    <row r="1" spans="1:13" s="5" customFormat="1" ht="47.25" customHeight="1">
      <c r="A1" s="406"/>
      <c r="B1" s="406"/>
      <c r="C1" s="406"/>
      <c r="D1" s="406"/>
      <c r="E1" s="406"/>
      <c r="F1" s="406"/>
      <c r="G1" s="406"/>
      <c r="H1" s="406"/>
      <c r="I1" s="406"/>
      <c r="J1" s="406"/>
      <c r="K1" s="406"/>
      <c r="L1" s="10"/>
    </row>
    <row r="2" spans="1:13" ht="18" customHeight="1">
      <c r="A2" s="407" t="s">
        <v>124</v>
      </c>
      <c r="B2" s="407"/>
      <c r="C2" s="407"/>
      <c r="D2" s="407"/>
      <c r="E2" s="407"/>
      <c r="F2" s="407"/>
      <c r="G2" s="407"/>
      <c r="H2" s="407"/>
      <c r="I2" s="407"/>
      <c r="J2" s="407"/>
      <c r="K2" s="407"/>
    </row>
    <row r="3" spans="1:13" ht="18" customHeight="1">
      <c r="A3" s="407" t="s">
        <v>3</v>
      </c>
      <c r="B3" s="407"/>
      <c r="C3" s="407"/>
      <c r="D3" s="407"/>
      <c r="E3" s="407"/>
      <c r="F3" s="407"/>
      <c r="G3" s="407"/>
      <c r="H3" s="407"/>
      <c r="I3" s="407"/>
      <c r="J3" s="407"/>
      <c r="K3" s="407"/>
    </row>
    <row r="4" spans="1:13" ht="15.75" customHeight="1">
      <c r="A4" s="408" t="s">
        <v>125</v>
      </c>
      <c r="B4" s="408"/>
      <c r="C4" s="408"/>
      <c r="D4" s="408"/>
      <c r="E4" s="408"/>
      <c r="F4" s="408"/>
      <c r="G4" s="408"/>
      <c r="H4" s="408"/>
      <c r="I4" s="408"/>
      <c r="J4" s="408"/>
      <c r="K4" s="408"/>
    </row>
    <row r="5" spans="1:13" ht="15.75" customHeight="1">
      <c r="A5" s="408" t="s">
        <v>142</v>
      </c>
      <c r="B5" s="408"/>
      <c r="C5" s="408"/>
      <c r="D5" s="408"/>
      <c r="E5" s="408"/>
      <c r="F5" s="408"/>
      <c r="G5" s="408"/>
      <c r="H5" s="408"/>
      <c r="I5" s="408"/>
      <c r="J5" s="408"/>
      <c r="K5" s="408"/>
    </row>
    <row r="6" spans="1:13" ht="15.75" customHeight="1">
      <c r="A6" s="415">
        <v>2022</v>
      </c>
      <c r="B6" s="415"/>
      <c r="C6" s="415"/>
      <c r="D6" s="415"/>
      <c r="E6" s="415"/>
      <c r="F6" s="415"/>
      <c r="G6" s="415"/>
      <c r="H6" s="415"/>
      <c r="I6" s="415"/>
      <c r="J6" s="415"/>
      <c r="K6" s="415"/>
    </row>
    <row r="7" spans="1:13" ht="18">
      <c r="A7" s="488" t="s">
        <v>463</v>
      </c>
      <c r="B7" s="489"/>
      <c r="C7" s="533"/>
      <c r="D7" s="534"/>
      <c r="E7" s="533"/>
      <c r="F7" s="533"/>
      <c r="G7" s="533"/>
      <c r="H7" s="533"/>
      <c r="I7" s="533"/>
      <c r="J7" s="535" t="s">
        <v>140</v>
      </c>
      <c r="K7" s="535"/>
    </row>
    <row r="8" spans="1:13" s="11" customFormat="1" ht="37.5" customHeight="1">
      <c r="A8" s="544" t="s">
        <v>270</v>
      </c>
      <c r="B8" s="542" t="s">
        <v>16</v>
      </c>
      <c r="C8" s="500" t="s">
        <v>111</v>
      </c>
      <c r="D8" s="500"/>
      <c r="E8" s="500" t="s">
        <v>112</v>
      </c>
      <c r="F8" s="500" t="s">
        <v>471</v>
      </c>
      <c r="G8" s="500" t="s">
        <v>504</v>
      </c>
      <c r="H8" s="500" t="s">
        <v>503</v>
      </c>
      <c r="I8" s="500" t="s">
        <v>113</v>
      </c>
      <c r="J8" s="505" t="s">
        <v>95</v>
      </c>
      <c r="K8" s="505"/>
    </row>
    <row r="9" spans="1:13" s="11" customFormat="1" ht="39.75" customHeight="1">
      <c r="A9" s="544"/>
      <c r="B9" s="542"/>
      <c r="C9" s="503" t="s">
        <v>114</v>
      </c>
      <c r="D9" s="503"/>
      <c r="E9" s="500"/>
      <c r="F9" s="500"/>
      <c r="G9" s="500"/>
      <c r="H9" s="500"/>
      <c r="I9" s="500"/>
      <c r="J9" s="505"/>
      <c r="K9" s="505"/>
    </row>
    <row r="10" spans="1:13" s="11" customFormat="1" ht="36" customHeight="1">
      <c r="A10" s="544"/>
      <c r="B10" s="542"/>
      <c r="C10" s="44" t="s">
        <v>115</v>
      </c>
      <c r="D10" s="44" t="s">
        <v>33</v>
      </c>
      <c r="E10" s="501" t="s">
        <v>116</v>
      </c>
      <c r="F10" s="501" t="s">
        <v>117</v>
      </c>
      <c r="G10" s="132" t="s">
        <v>118</v>
      </c>
      <c r="H10" s="132" t="s">
        <v>118</v>
      </c>
      <c r="I10" s="501" t="s">
        <v>119</v>
      </c>
      <c r="J10" s="505"/>
      <c r="K10" s="505"/>
    </row>
    <row r="11" spans="1:13" s="11" customFormat="1" ht="48.75" customHeight="1">
      <c r="A11" s="545"/>
      <c r="B11" s="543"/>
      <c r="C11" s="45" t="s">
        <v>120</v>
      </c>
      <c r="D11" s="45" t="s">
        <v>121</v>
      </c>
      <c r="E11" s="502"/>
      <c r="F11" s="502"/>
      <c r="G11" s="45" t="s">
        <v>122</v>
      </c>
      <c r="H11" s="45" t="s">
        <v>123</v>
      </c>
      <c r="I11" s="502"/>
      <c r="J11" s="506"/>
      <c r="K11" s="506"/>
    </row>
    <row r="12" spans="1:13" ht="39.950000000000003" customHeight="1" thickBot="1">
      <c r="A12" s="30">
        <v>49</v>
      </c>
      <c r="B12" s="122" t="s">
        <v>345</v>
      </c>
      <c r="C12" s="31">
        <v>1272128</v>
      </c>
      <c r="D12" s="31">
        <v>1989142</v>
      </c>
      <c r="E12" s="31">
        <v>75021</v>
      </c>
      <c r="F12" s="31">
        <v>108574</v>
      </c>
      <c r="G12" s="134">
        <v>15.09</v>
      </c>
      <c r="H12" s="134">
        <v>15.81</v>
      </c>
      <c r="I12" s="31">
        <v>38623</v>
      </c>
      <c r="J12" s="580" t="s">
        <v>343</v>
      </c>
      <c r="K12" s="581"/>
    </row>
    <row r="13" spans="1:13" s="288" customFormat="1" ht="39.950000000000003" customHeight="1" thickTop="1" thickBot="1">
      <c r="A13" s="597">
        <v>5</v>
      </c>
      <c r="B13" s="319" t="s">
        <v>525</v>
      </c>
      <c r="C13" s="320">
        <v>11105740</v>
      </c>
      <c r="D13" s="320">
        <v>11881443</v>
      </c>
      <c r="E13" s="320">
        <v>746774</v>
      </c>
      <c r="F13" s="320">
        <v>1955879</v>
      </c>
      <c r="G13" s="321">
        <f>23269453/87410201*100</f>
        <v>26.620980999689042</v>
      </c>
      <c r="H13" s="321">
        <f>30766664/87410201*100</f>
        <v>35.198024541780889</v>
      </c>
      <c r="I13" s="596">
        <v>265857</v>
      </c>
      <c r="J13" s="582" t="s">
        <v>524</v>
      </c>
      <c r="K13" s="583"/>
      <c r="L13" s="284"/>
    </row>
    <row r="14" spans="1:13" ht="50.1" customHeight="1" thickTop="1">
      <c r="A14" s="322">
        <v>61</v>
      </c>
      <c r="B14" s="323" t="s">
        <v>346</v>
      </c>
      <c r="C14" s="324">
        <v>4003348</v>
      </c>
      <c r="D14" s="324">
        <v>1165073</v>
      </c>
      <c r="E14" s="324">
        <v>3071115</v>
      </c>
      <c r="F14" s="324">
        <v>4538026</v>
      </c>
      <c r="G14" s="325">
        <v>26.71</v>
      </c>
      <c r="H14" s="325">
        <v>5.62</v>
      </c>
      <c r="I14" s="324">
        <v>599009</v>
      </c>
      <c r="J14" s="584" t="s">
        <v>344</v>
      </c>
      <c r="K14" s="584"/>
    </row>
    <row r="15" spans="1:13" s="267" customFormat="1" ht="45" customHeight="1">
      <c r="A15" s="474" t="s">
        <v>13</v>
      </c>
      <c r="B15" s="474"/>
      <c r="C15" s="165">
        <f>SUM(C12:C14)</f>
        <v>16381216</v>
      </c>
      <c r="D15" s="165">
        <f>SUM(D12:D14)</f>
        <v>15035658</v>
      </c>
      <c r="E15" s="165">
        <v>440087</v>
      </c>
      <c r="F15" s="165">
        <v>1037037</v>
      </c>
      <c r="G15" s="326">
        <v>25.99</v>
      </c>
      <c r="H15" s="326">
        <v>31.57</v>
      </c>
      <c r="I15" s="143">
        <v>153241</v>
      </c>
      <c r="J15" s="475" t="s">
        <v>10</v>
      </c>
      <c r="K15" s="475"/>
      <c r="L15" s="288"/>
      <c r="M15" s="288"/>
    </row>
    <row r="16" spans="1:13">
      <c r="A16" s="536" t="s">
        <v>133</v>
      </c>
      <c r="B16" s="536"/>
      <c r="C16" s="536"/>
      <c r="D16" s="536"/>
      <c r="E16" s="536"/>
      <c r="F16" s="536"/>
      <c r="G16" s="579" t="s">
        <v>126</v>
      </c>
      <c r="H16" s="579"/>
      <c r="I16" s="579"/>
      <c r="J16" s="579"/>
      <c r="K16" s="579"/>
      <c r="L16" s="61"/>
      <c r="M16" s="61"/>
    </row>
    <row r="21" spans="7:7">
      <c r="G21" s="320"/>
    </row>
  </sheetData>
  <mergeCells count="29">
    <mergeCell ref="A1:K1"/>
    <mergeCell ref="A7:B7"/>
    <mergeCell ref="I8:I9"/>
    <mergeCell ref="J7:K7"/>
    <mergeCell ref="A3:K3"/>
    <mergeCell ref="F8:F9"/>
    <mergeCell ref="A2:K2"/>
    <mergeCell ref="C9:D9"/>
    <mergeCell ref="A8:A11"/>
    <mergeCell ref="F10:F11"/>
    <mergeCell ref="A5:K5"/>
    <mergeCell ref="E10:E11"/>
    <mergeCell ref="B8:B11"/>
    <mergeCell ref="A4:K4"/>
    <mergeCell ref="A6:K6"/>
    <mergeCell ref="C7:I7"/>
    <mergeCell ref="G16:K16"/>
    <mergeCell ref="E8:E9"/>
    <mergeCell ref="G8:G9"/>
    <mergeCell ref="J12:K12"/>
    <mergeCell ref="J8:K11"/>
    <mergeCell ref="H8:H9"/>
    <mergeCell ref="A16:F16"/>
    <mergeCell ref="J13:K13"/>
    <mergeCell ref="I10:I11"/>
    <mergeCell ref="A15:B15"/>
    <mergeCell ref="J15:K15"/>
    <mergeCell ref="C8:D8"/>
    <mergeCell ref="J14:K14"/>
  </mergeCells>
  <phoneticPr fontId="17" type="noConversion"/>
  <printOptions horizontalCentered="1" verticalCentered="1"/>
  <pageMargins left="0" right="0" top="0" bottom="0" header="0.31496062992125984" footer="0.31496062992125984"/>
  <pageSetup paperSize="9" scale="85"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tabColor theme="4"/>
  </sheetPr>
  <dimension ref="A1:L37"/>
  <sheetViews>
    <sheetView view="pageBreakPreview" zoomScaleNormal="100" zoomScaleSheetLayoutView="100" workbookViewId="0">
      <selection activeCell="P44" sqref="P44"/>
    </sheetView>
  </sheetViews>
  <sheetFormatPr defaultColWidth="9.125" defaultRowHeight="14.25"/>
  <cols>
    <col min="1" max="1" width="6.625" style="68" customWidth="1"/>
    <col min="2" max="2" width="35.625" style="61" customWidth="1"/>
    <col min="3" max="5" width="10.125" style="61" customWidth="1"/>
    <col min="6" max="6" width="14.875" style="61" customWidth="1"/>
    <col min="7" max="7" width="10.125" style="61" customWidth="1"/>
    <col min="8" max="9" width="14.875" style="61" customWidth="1"/>
    <col min="10" max="10" width="30.625" style="61" customWidth="1"/>
    <col min="11" max="11" width="6.625" style="61" customWidth="1"/>
    <col min="12" max="16384" width="9.125" style="61"/>
  </cols>
  <sheetData>
    <row r="1" spans="1:12" s="59" customFormat="1" ht="47.25" customHeight="1">
      <c r="A1" s="416"/>
      <c r="B1" s="417"/>
      <c r="C1" s="417"/>
      <c r="D1" s="417"/>
      <c r="E1" s="417"/>
      <c r="F1" s="417"/>
      <c r="G1" s="417"/>
      <c r="H1" s="417"/>
      <c r="I1" s="417"/>
      <c r="J1" s="417"/>
      <c r="K1" s="417"/>
      <c r="L1" s="58"/>
    </row>
    <row r="2" spans="1:12" ht="18" customHeight="1">
      <c r="A2" s="60"/>
      <c r="B2" s="418" t="s">
        <v>124</v>
      </c>
      <c r="C2" s="418"/>
      <c r="D2" s="418"/>
      <c r="E2" s="418"/>
      <c r="F2" s="418"/>
      <c r="G2" s="418"/>
      <c r="H2" s="418"/>
      <c r="I2" s="418"/>
      <c r="J2" s="418"/>
    </row>
    <row r="3" spans="1:12" ht="18" customHeight="1">
      <c r="A3" s="60"/>
      <c r="B3" s="418" t="s">
        <v>3</v>
      </c>
      <c r="C3" s="418"/>
      <c r="D3" s="418"/>
      <c r="E3" s="418"/>
      <c r="F3" s="418"/>
      <c r="G3" s="418"/>
      <c r="H3" s="418"/>
      <c r="I3" s="418"/>
      <c r="J3" s="418"/>
    </row>
    <row r="4" spans="1:12" ht="15.75" customHeight="1">
      <c r="A4" s="60"/>
      <c r="B4" s="358" t="s">
        <v>125</v>
      </c>
      <c r="C4" s="358"/>
      <c r="D4" s="358"/>
      <c r="E4" s="358"/>
      <c r="F4" s="358"/>
      <c r="G4" s="358"/>
      <c r="H4" s="358"/>
      <c r="I4" s="358"/>
      <c r="J4" s="358"/>
    </row>
    <row r="5" spans="1:12" ht="15.75" customHeight="1">
      <c r="A5" s="60"/>
      <c r="B5" s="358" t="s">
        <v>142</v>
      </c>
      <c r="C5" s="358"/>
      <c r="D5" s="358"/>
      <c r="E5" s="358"/>
      <c r="F5" s="358"/>
      <c r="G5" s="358"/>
      <c r="H5" s="358"/>
      <c r="I5" s="358"/>
      <c r="J5" s="358"/>
    </row>
    <row r="6" spans="1:12" ht="15.75" customHeight="1">
      <c r="A6" s="358">
        <v>2022</v>
      </c>
      <c r="B6" s="358"/>
      <c r="C6" s="358"/>
      <c r="D6" s="358"/>
      <c r="E6" s="358"/>
      <c r="F6" s="358"/>
      <c r="G6" s="358"/>
      <c r="H6" s="358"/>
      <c r="I6" s="358"/>
      <c r="J6" s="358"/>
      <c r="K6" s="358"/>
    </row>
    <row r="7" spans="1:12" ht="18">
      <c r="A7" s="450" t="s">
        <v>464</v>
      </c>
      <c r="B7" s="450"/>
      <c r="C7" s="358"/>
      <c r="D7" s="507"/>
      <c r="E7" s="358"/>
      <c r="F7" s="358"/>
      <c r="G7" s="358"/>
      <c r="H7" s="358"/>
      <c r="I7" s="358"/>
      <c r="J7" s="548" t="s">
        <v>141</v>
      </c>
      <c r="K7" s="548"/>
    </row>
    <row r="8" spans="1:12" s="103" customFormat="1" ht="32.25" customHeight="1">
      <c r="A8" s="549" t="s">
        <v>274</v>
      </c>
      <c r="B8" s="552" t="s">
        <v>16</v>
      </c>
      <c r="C8" s="466" t="s">
        <v>111</v>
      </c>
      <c r="D8" s="466"/>
      <c r="E8" s="466" t="s">
        <v>112</v>
      </c>
      <c r="F8" s="466" t="s">
        <v>471</v>
      </c>
      <c r="G8" s="466" t="s">
        <v>504</v>
      </c>
      <c r="H8" s="466" t="s">
        <v>503</v>
      </c>
      <c r="I8" s="466" t="s">
        <v>113</v>
      </c>
      <c r="J8" s="555" t="s">
        <v>95</v>
      </c>
      <c r="K8" s="555"/>
    </row>
    <row r="9" spans="1:12" s="103" customFormat="1" ht="39.75" customHeight="1">
      <c r="A9" s="550"/>
      <c r="B9" s="553"/>
      <c r="C9" s="530" t="s">
        <v>114</v>
      </c>
      <c r="D9" s="530"/>
      <c r="E9" s="399"/>
      <c r="F9" s="399"/>
      <c r="G9" s="399"/>
      <c r="H9" s="399"/>
      <c r="I9" s="399"/>
      <c r="J9" s="556"/>
      <c r="K9" s="556"/>
    </row>
    <row r="10" spans="1:12" s="103" customFormat="1" ht="27" customHeight="1">
      <c r="A10" s="550"/>
      <c r="B10" s="553"/>
      <c r="C10" s="69" t="s">
        <v>115</v>
      </c>
      <c r="D10" s="69" t="s">
        <v>33</v>
      </c>
      <c r="E10" s="517" t="s">
        <v>116</v>
      </c>
      <c r="F10" s="517" t="s">
        <v>117</v>
      </c>
      <c r="G10" s="133" t="s">
        <v>118</v>
      </c>
      <c r="H10" s="133" t="s">
        <v>118</v>
      </c>
      <c r="I10" s="517" t="s">
        <v>119</v>
      </c>
      <c r="J10" s="556"/>
      <c r="K10" s="556"/>
    </row>
    <row r="11" spans="1:12" s="103" customFormat="1" ht="48" customHeight="1">
      <c r="A11" s="551"/>
      <c r="B11" s="554"/>
      <c r="C11" s="73" t="s">
        <v>120</v>
      </c>
      <c r="D11" s="73" t="s">
        <v>121</v>
      </c>
      <c r="E11" s="518"/>
      <c r="F11" s="518"/>
      <c r="G11" s="73" t="s">
        <v>122</v>
      </c>
      <c r="H11" s="73" t="s">
        <v>123</v>
      </c>
      <c r="I11" s="518"/>
      <c r="J11" s="557"/>
      <c r="K11" s="557"/>
    </row>
    <row r="12" spans="1:12" ht="21" customHeight="1" thickBot="1">
      <c r="A12" s="38">
        <v>4922</v>
      </c>
      <c r="B12" s="39" t="s">
        <v>347</v>
      </c>
      <c r="C12" s="40">
        <v>163874</v>
      </c>
      <c r="D12" s="40">
        <v>122858</v>
      </c>
      <c r="E12" s="40">
        <v>88584</v>
      </c>
      <c r="F12" s="40">
        <v>114950</v>
      </c>
      <c r="G12" s="40">
        <v>14.08</v>
      </c>
      <c r="H12" s="40">
        <v>8.86</v>
      </c>
      <c r="I12" s="40">
        <v>29413</v>
      </c>
      <c r="J12" s="485" t="s">
        <v>349</v>
      </c>
      <c r="K12" s="485"/>
    </row>
    <row r="13" spans="1:12" ht="21" customHeight="1" thickBot="1">
      <c r="A13" s="41">
        <v>4923</v>
      </c>
      <c r="B13" s="42" t="s">
        <v>348</v>
      </c>
      <c r="C13" s="159">
        <v>1016203</v>
      </c>
      <c r="D13" s="159">
        <v>557730</v>
      </c>
      <c r="E13" s="159">
        <v>118777</v>
      </c>
      <c r="F13" s="159">
        <v>170578</v>
      </c>
      <c r="G13" s="159">
        <v>13.99</v>
      </c>
      <c r="H13" s="159">
        <v>16.38</v>
      </c>
      <c r="I13" s="159">
        <v>34808</v>
      </c>
      <c r="J13" s="484" t="s">
        <v>139</v>
      </c>
      <c r="K13" s="484"/>
    </row>
    <row r="14" spans="1:12" ht="30" customHeight="1" thickBot="1">
      <c r="A14" s="38">
        <v>4924</v>
      </c>
      <c r="B14" s="39" t="s">
        <v>350</v>
      </c>
      <c r="C14" s="40">
        <v>-32469</v>
      </c>
      <c r="D14" s="40">
        <v>1018715</v>
      </c>
      <c r="E14" s="40">
        <v>76365</v>
      </c>
      <c r="F14" s="40">
        <v>120223</v>
      </c>
      <c r="G14" s="40">
        <v>19.32</v>
      </c>
      <c r="H14" s="40">
        <v>17.16</v>
      </c>
      <c r="I14" s="40">
        <v>69300</v>
      </c>
      <c r="J14" s="485" t="s">
        <v>354</v>
      </c>
      <c r="K14" s="485"/>
    </row>
    <row r="15" spans="1:12" ht="21" customHeight="1" thickBot="1">
      <c r="A15" s="41">
        <v>4925</v>
      </c>
      <c r="B15" s="42" t="s">
        <v>352</v>
      </c>
      <c r="C15" s="159">
        <v>124520</v>
      </c>
      <c r="D15" s="159">
        <v>289840</v>
      </c>
      <c r="E15" s="159">
        <v>28180</v>
      </c>
      <c r="F15" s="159">
        <v>36817</v>
      </c>
      <c r="G15" s="159">
        <v>8.66</v>
      </c>
      <c r="H15" s="159">
        <v>14.8</v>
      </c>
      <c r="I15" s="159">
        <v>17458</v>
      </c>
      <c r="J15" s="484" t="s">
        <v>353</v>
      </c>
      <c r="K15" s="484"/>
    </row>
    <row r="16" spans="1:12" ht="21" customHeight="1" thickBot="1">
      <c r="A16" s="598">
        <v>5</v>
      </c>
      <c r="B16" s="269" t="s">
        <v>525</v>
      </c>
      <c r="C16" s="271">
        <v>11105740</v>
      </c>
      <c r="D16" s="271">
        <v>11881443</v>
      </c>
      <c r="E16" s="271">
        <v>746774</v>
      </c>
      <c r="F16" s="271">
        <v>1955879</v>
      </c>
      <c r="G16" s="327">
        <v>26.620980999689042</v>
      </c>
      <c r="H16" s="327">
        <v>35.198024541780889</v>
      </c>
      <c r="I16" s="271">
        <v>265857</v>
      </c>
      <c r="J16" s="485" t="s">
        <v>524</v>
      </c>
      <c r="K16" s="485"/>
    </row>
    <row r="17" spans="1:11" s="267" customFormat="1" ht="21" customHeight="1">
      <c r="A17" s="296">
        <v>61</v>
      </c>
      <c r="B17" s="289" t="s">
        <v>346</v>
      </c>
      <c r="C17" s="190">
        <v>4003348</v>
      </c>
      <c r="D17" s="190">
        <v>1165073</v>
      </c>
      <c r="E17" s="190">
        <v>3071115</v>
      </c>
      <c r="F17" s="190">
        <v>4538026</v>
      </c>
      <c r="G17" s="190">
        <v>26.71</v>
      </c>
      <c r="H17" s="190">
        <v>5.62</v>
      </c>
      <c r="I17" s="190">
        <v>599009</v>
      </c>
      <c r="J17" s="570" t="s">
        <v>344</v>
      </c>
      <c r="K17" s="570"/>
    </row>
    <row r="18" spans="1:11" ht="40.5" customHeight="1">
      <c r="A18" s="566" t="s">
        <v>13</v>
      </c>
      <c r="B18" s="566"/>
      <c r="C18" s="143">
        <f>SUM(C12:C17)</f>
        <v>16381216</v>
      </c>
      <c r="D18" s="143">
        <f>SUM(D12:D17)</f>
        <v>15035659</v>
      </c>
      <c r="E18" s="143">
        <v>440087</v>
      </c>
      <c r="F18" s="143">
        <v>1037037</v>
      </c>
      <c r="G18" s="143">
        <v>25.99</v>
      </c>
      <c r="H18" s="143">
        <v>31.57</v>
      </c>
      <c r="I18" s="143">
        <v>153241</v>
      </c>
      <c r="J18" s="561" t="s">
        <v>10</v>
      </c>
      <c r="K18" s="561"/>
    </row>
    <row r="19" spans="1:11" ht="15" customHeight="1">
      <c r="A19" s="536" t="s">
        <v>127</v>
      </c>
      <c r="B19" s="536"/>
      <c r="C19" s="536"/>
      <c r="D19" s="536"/>
      <c r="E19" s="536"/>
      <c r="F19" s="536"/>
      <c r="H19" s="537" t="s">
        <v>126</v>
      </c>
      <c r="I19" s="537"/>
      <c r="J19" s="537"/>
      <c r="K19" s="537"/>
    </row>
    <row r="26" spans="1:11">
      <c r="A26" s="61"/>
    </row>
    <row r="27" spans="1:11">
      <c r="A27" s="61"/>
    </row>
    <row r="28" spans="1:11">
      <c r="A28" s="61"/>
    </row>
    <row r="29" spans="1:11">
      <c r="A29" s="61"/>
    </row>
    <row r="30" spans="1:11">
      <c r="A30" s="61"/>
    </row>
    <row r="31" spans="1:11">
      <c r="A31" s="61"/>
    </row>
    <row r="32" spans="1:11">
      <c r="A32" s="61"/>
    </row>
    <row r="33" spans="1:1">
      <c r="A33" s="61"/>
    </row>
    <row r="34" spans="1:1">
      <c r="A34" s="61"/>
    </row>
    <row r="35" spans="1:1">
      <c r="A35" s="61"/>
    </row>
    <row r="36" spans="1:1">
      <c r="A36" s="61"/>
    </row>
    <row r="37" spans="1:1">
      <c r="A37" s="61"/>
    </row>
  </sheetData>
  <mergeCells count="32">
    <mergeCell ref="A19:F19"/>
    <mergeCell ref="H19:K19"/>
    <mergeCell ref="A18:B18"/>
    <mergeCell ref="C8:D8"/>
    <mergeCell ref="C9:D9"/>
    <mergeCell ref="A8:A11"/>
    <mergeCell ref="B8:B11"/>
    <mergeCell ref="E8:E9"/>
    <mergeCell ref="F8:F9"/>
    <mergeCell ref="G8:G9"/>
    <mergeCell ref="H8:H9"/>
    <mergeCell ref="I8:I9"/>
    <mergeCell ref="J8:K11"/>
    <mergeCell ref="E10:E11"/>
    <mergeCell ref="F10:F11"/>
    <mergeCell ref="I10:I11"/>
    <mergeCell ref="A7:B7"/>
    <mergeCell ref="A1:K1"/>
    <mergeCell ref="B2:J2"/>
    <mergeCell ref="B3:J3"/>
    <mergeCell ref="B4:J4"/>
    <mergeCell ref="B5:J5"/>
    <mergeCell ref="A6:K6"/>
    <mergeCell ref="C7:I7"/>
    <mergeCell ref="J7:K7"/>
    <mergeCell ref="J16:K16"/>
    <mergeCell ref="J17:K17"/>
    <mergeCell ref="J18:K18"/>
    <mergeCell ref="J12:K12"/>
    <mergeCell ref="J13:K13"/>
    <mergeCell ref="J14:K14"/>
    <mergeCell ref="J15:K15"/>
  </mergeCells>
  <phoneticPr fontId="17" type="noConversion"/>
  <printOptions horizontalCentered="1" verticalCentered="1"/>
  <pageMargins left="0" right="0" top="0" bottom="0" header="0.31496062992125984" footer="0.31496062992125984"/>
  <pageSetup paperSize="9" scale="80" orientation="landscape"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tabColor theme="3" tint="0.39997558519241921"/>
  </sheetPr>
  <dimension ref="A18"/>
  <sheetViews>
    <sheetView view="pageBreakPreview" topLeftCell="A16" zoomScaleNormal="100" zoomScaleSheetLayoutView="100" workbookViewId="0">
      <selection activeCell="P44" sqref="P44"/>
    </sheetView>
  </sheetViews>
  <sheetFormatPr defaultColWidth="8.75" defaultRowHeight="14.25"/>
  <cols>
    <col min="1" max="1" width="64.75" customWidth="1"/>
  </cols>
  <sheetData>
    <row r="18" spans="1:1" ht="203.25" customHeight="1">
      <c r="A18" s="117" t="s">
        <v>336</v>
      </c>
    </row>
  </sheetData>
  <printOptions horizontalCentered="1" verticalCentered="1"/>
  <pageMargins left="0.7" right="0.7" top="0.75" bottom="0.75" header="0.3" footer="0.3"/>
  <pageSetup paperSize="9" orientation="landscape" r:id="rId1"/>
  <rowBreaks count="2" manualBreakCount="2">
    <brk id="17" man="1"/>
    <brk id="18" man="1"/>
  </rowBreaks>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50463-DF5B-407A-86E7-022B18F086BE}">
  <sheetPr codeName="Sheet33">
    <tabColor theme="3" tint="0.39997558519241921"/>
  </sheetPr>
  <dimension ref="A1:AW87"/>
  <sheetViews>
    <sheetView view="pageBreakPreview"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11" width="8.25" style="12" customWidth="1"/>
    <col min="12" max="12" width="25.625" style="12" customWidth="1"/>
    <col min="13" max="13" width="5.625" style="12" customWidth="1"/>
    <col min="14" max="16384" width="9.125" style="12"/>
  </cols>
  <sheetData>
    <row r="1" spans="1:14" s="5" customFormat="1" ht="50.25" customHeight="1">
      <c r="A1" s="406"/>
      <c r="B1" s="352"/>
      <c r="C1" s="352"/>
      <c r="D1" s="352"/>
      <c r="E1" s="352"/>
      <c r="F1" s="352"/>
      <c r="G1" s="352"/>
      <c r="H1" s="352"/>
      <c r="I1" s="352"/>
      <c r="J1" s="352"/>
      <c r="K1" s="352"/>
      <c r="L1" s="352"/>
      <c r="M1" s="352"/>
      <c r="N1" s="10"/>
    </row>
    <row r="2" spans="1:14" ht="18" customHeight="1">
      <c r="A2" s="407" t="s">
        <v>128</v>
      </c>
      <c r="B2" s="407"/>
      <c r="C2" s="407"/>
      <c r="D2" s="407"/>
      <c r="E2" s="407"/>
      <c r="F2" s="407"/>
      <c r="G2" s="407"/>
      <c r="H2" s="407"/>
      <c r="I2" s="407"/>
      <c r="J2" s="407"/>
      <c r="K2" s="407"/>
      <c r="L2" s="407"/>
      <c r="M2" s="407"/>
    </row>
    <row r="3" spans="1:14" ht="18" customHeight="1">
      <c r="A3" s="407" t="s">
        <v>1</v>
      </c>
      <c r="B3" s="407"/>
      <c r="C3" s="407"/>
      <c r="D3" s="407"/>
      <c r="E3" s="407"/>
      <c r="F3" s="407"/>
      <c r="G3" s="407"/>
      <c r="H3" s="407"/>
      <c r="I3" s="407"/>
      <c r="J3" s="407"/>
      <c r="K3" s="407"/>
      <c r="L3" s="407"/>
      <c r="M3" s="407"/>
    </row>
    <row r="4" spans="1:14" ht="15.75" customHeight="1">
      <c r="A4" s="415" t="s">
        <v>129</v>
      </c>
      <c r="B4" s="415"/>
      <c r="C4" s="415"/>
      <c r="D4" s="415"/>
      <c r="E4" s="415"/>
      <c r="F4" s="415"/>
      <c r="G4" s="415"/>
      <c r="H4" s="415"/>
      <c r="I4" s="415"/>
      <c r="J4" s="415"/>
      <c r="K4" s="415"/>
      <c r="L4" s="415"/>
      <c r="M4" s="415"/>
    </row>
    <row r="5" spans="1:14" ht="15.75" customHeight="1">
      <c r="A5" s="415" t="s">
        <v>143</v>
      </c>
      <c r="B5" s="415"/>
      <c r="C5" s="415"/>
      <c r="D5" s="415"/>
      <c r="E5" s="415"/>
      <c r="F5" s="415"/>
      <c r="G5" s="415"/>
      <c r="H5" s="415"/>
      <c r="I5" s="415"/>
      <c r="J5" s="415"/>
      <c r="K5" s="415"/>
      <c r="L5" s="415"/>
    </row>
    <row r="6" spans="1:14" ht="15.75" customHeight="1">
      <c r="A6" s="415">
        <v>2022</v>
      </c>
      <c r="B6" s="415"/>
      <c r="C6" s="415"/>
      <c r="D6" s="415"/>
      <c r="E6" s="415"/>
      <c r="F6" s="415"/>
      <c r="G6" s="415"/>
      <c r="H6" s="415"/>
      <c r="I6" s="415"/>
      <c r="J6" s="415"/>
      <c r="K6" s="415"/>
      <c r="L6" s="415"/>
      <c r="M6" s="415"/>
    </row>
    <row r="7" spans="1:14" ht="18">
      <c r="A7" s="450" t="s">
        <v>466</v>
      </c>
      <c r="B7" s="451"/>
      <c r="C7" s="36"/>
      <c r="D7" s="175"/>
      <c r="E7" s="36"/>
      <c r="F7" s="36"/>
      <c r="G7" s="37"/>
      <c r="H7" s="37"/>
      <c r="I7" s="37"/>
      <c r="J7" s="36"/>
      <c r="K7" s="37"/>
      <c r="L7" s="452" t="s">
        <v>465</v>
      </c>
      <c r="M7" s="452"/>
    </row>
    <row r="8" spans="1:14" ht="27.75" customHeight="1" thickBot="1">
      <c r="A8" s="559" t="s">
        <v>270</v>
      </c>
      <c r="B8" s="560" t="s">
        <v>16</v>
      </c>
      <c r="C8" s="558" t="s">
        <v>21</v>
      </c>
      <c r="D8" s="558"/>
      <c r="E8" s="558"/>
      <c r="F8" s="558" t="s">
        <v>507</v>
      </c>
      <c r="G8" s="558"/>
      <c r="H8" s="558"/>
      <c r="I8" s="558" t="s">
        <v>335</v>
      </c>
      <c r="J8" s="558"/>
      <c r="K8" s="558"/>
      <c r="L8" s="559" t="s">
        <v>22</v>
      </c>
      <c r="M8" s="559"/>
    </row>
    <row r="9" spans="1:14" ht="15.75" customHeight="1" thickBot="1">
      <c r="A9" s="430"/>
      <c r="B9" s="444"/>
      <c r="C9" s="71" t="s">
        <v>10</v>
      </c>
      <c r="D9" s="71" t="s">
        <v>24</v>
      </c>
      <c r="E9" s="71" t="s">
        <v>25</v>
      </c>
      <c r="F9" s="71" t="s">
        <v>10</v>
      </c>
      <c r="G9" s="71" t="s">
        <v>24</v>
      </c>
      <c r="H9" s="71" t="s">
        <v>25</v>
      </c>
      <c r="I9" s="71" t="s">
        <v>10</v>
      </c>
      <c r="J9" s="71" t="s">
        <v>24</v>
      </c>
      <c r="K9" s="71" t="s">
        <v>25</v>
      </c>
      <c r="L9" s="430"/>
      <c r="M9" s="430"/>
    </row>
    <row r="10" spans="1:14" ht="13.5" customHeight="1">
      <c r="A10" s="431"/>
      <c r="B10" s="445"/>
      <c r="C10" s="72" t="s">
        <v>13</v>
      </c>
      <c r="D10" s="72" t="s">
        <v>26</v>
      </c>
      <c r="E10" s="72" t="s">
        <v>27</v>
      </c>
      <c r="F10" s="72" t="s">
        <v>13</v>
      </c>
      <c r="G10" s="72" t="s">
        <v>26</v>
      </c>
      <c r="H10" s="72" t="s">
        <v>27</v>
      </c>
      <c r="I10" s="72" t="s">
        <v>13</v>
      </c>
      <c r="J10" s="72" t="s">
        <v>26</v>
      </c>
      <c r="K10" s="72" t="s">
        <v>27</v>
      </c>
      <c r="L10" s="431"/>
      <c r="M10" s="431"/>
    </row>
    <row r="11" spans="1:14" ht="21" customHeight="1" thickBot="1">
      <c r="A11" s="38">
        <v>4922</v>
      </c>
      <c r="B11" s="39" t="s">
        <v>347</v>
      </c>
      <c r="C11" s="157">
        <f>I11+F11</f>
        <v>4187</v>
      </c>
      <c r="D11" s="157">
        <f>J11+G11</f>
        <v>61</v>
      </c>
      <c r="E11" s="157">
        <f>K11+H11</f>
        <v>4126</v>
      </c>
      <c r="F11" s="157">
        <f t="shared" ref="F11:F14" si="0">H11+G11</f>
        <v>4177</v>
      </c>
      <c r="G11" s="40">
        <v>61</v>
      </c>
      <c r="H11" s="40">
        <v>4116</v>
      </c>
      <c r="I11" s="157">
        <f>K11+J11</f>
        <v>10</v>
      </c>
      <c r="J11" s="40">
        <v>0</v>
      </c>
      <c r="K11" s="40">
        <v>10</v>
      </c>
      <c r="L11" s="446" t="s">
        <v>349</v>
      </c>
      <c r="M11" s="447"/>
    </row>
    <row r="12" spans="1:14" ht="21" customHeight="1" thickBot="1">
      <c r="A12" s="41">
        <v>4923</v>
      </c>
      <c r="B12" s="42" t="s">
        <v>348</v>
      </c>
      <c r="C12" s="161">
        <f t="shared" ref="C12:C16" si="1">I12+F12</f>
        <v>16391</v>
      </c>
      <c r="D12" s="161">
        <f t="shared" ref="D12:D16" si="2">J12+G12</f>
        <v>205</v>
      </c>
      <c r="E12" s="161">
        <f t="shared" ref="E12:E16" si="3">K12+H12</f>
        <v>16186</v>
      </c>
      <c r="F12" s="161">
        <f t="shared" si="0"/>
        <v>16317</v>
      </c>
      <c r="G12" s="142">
        <v>205</v>
      </c>
      <c r="H12" s="142">
        <v>16112</v>
      </c>
      <c r="I12" s="161">
        <f t="shared" ref="I12:I16" si="4">K12+J12</f>
        <v>74</v>
      </c>
      <c r="J12" s="142">
        <v>0</v>
      </c>
      <c r="K12" s="142">
        <v>74</v>
      </c>
      <c r="L12" s="434" t="s">
        <v>139</v>
      </c>
      <c r="M12" s="435"/>
    </row>
    <row r="13" spans="1:14" ht="30" customHeight="1" thickBot="1">
      <c r="A13" s="38">
        <v>4924</v>
      </c>
      <c r="B13" s="39" t="s">
        <v>350</v>
      </c>
      <c r="C13" s="157">
        <f t="shared" si="1"/>
        <v>14700</v>
      </c>
      <c r="D13" s="157">
        <f t="shared" si="2"/>
        <v>81</v>
      </c>
      <c r="E13" s="157">
        <f t="shared" si="3"/>
        <v>14619</v>
      </c>
      <c r="F13" s="157">
        <f t="shared" si="0"/>
        <v>14636</v>
      </c>
      <c r="G13" s="40">
        <v>68</v>
      </c>
      <c r="H13" s="40">
        <v>14568</v>
      </c>
      <c r="I13" s="157">
        <f t="shared" si="4"/>
        <v>64</v>
      </c>
      <c r="J13" s="40">
        <v>13</v>
      </c>
      <c r="K13" s="40">
        <v>51</v>
      </c>
      <c r="L13" s="432" t="s">
        <v>354</v>
      </c>
      <c r="M13" s="433"/>
    </row>
    <row r="14" spans="1:14" ht="21" customHeight="1" thickBot="1">
      <c r="A14" s="41">
        <v>4925</v>
      </c>
      <c r="B14" s="42" t="s">
        <v>352</v>
      </c>
      <c r="C14" s="161">
        <f t="shared" si="1"/>
        <v>16724</v>
      </c>
      <c r="D14" s="161">
        <f t="shared" si="2"/>
        <v>344</v>
      </c>
      <c r="E14" s="161">
        <f t="shared" si="3"/>
        <v>16380</v>
      </c>
      <c r="F14" s="161">
        <f t="shared" si="0"/>
        <v>16681</v>
      </c>
      <c r="G14" s="142">
        <v>340</v>
      </c>
      <c r="H14" s="142">
        <v>16341</v>
      </c>
      <c r="I14" s="161">
        <f t="shared" si="4"/>
        <v>43</v>
      </c>
      <c r="J14" s="142">
        <v>4</v>
      </c>
      <c r="K14" s="142">
        <v>39</v>
      </c>
      <c r="L14" s="434" t="s">
        <v>353</v>
      </c>
      <c r="M14" s="435"/>
    </row>
    <row r="15" spans="1:14" ht="21" customHeight="1" thickBot="1">
      <c r="A15" s="268">
        <v>5</v>
      </c>
      <c r="B15" s="269" t="s">
        <v>525</v>
      </c>
      <c r="C15" s="271">
        <v>45089</v>
      </c>
      <c r="D15" s="271">
        <v>14657</v>
      </c>
      <c r="E15" s="271">
        <v>30432</v>
      </c>
      <c r="F15" s="271">
        <v>44175</v>
      </c>
      <c r="G15" s="271">
        <v>14346</v>
      </c>
      <c r="H15" s="271">
        <v>29829</v>
      </c>
      <c r="I15" s="271">
        <v>914</v>
      </c>
      <c r="J15" s="271">
        <v>311</v>
      </c>
      <c r="K15" s="271">
        <v>603</v>
      </c>
      <c r="L15" s="432" t="s">
        <v>524</v>
      </c>
      <c r="M15" s="433"/>
    </row>
    <row r="16" spans="1:14" s="215" customFormat="1" ht="21" customHeight="1">
      <c r="A16" s="301">
        <v>61</v>
      </c>
      <c r="B16" s="188" t="s">
        <v>346</v>
      </c>
      <c r="C16" s="189">
        <f t="shared" si="1"/>
        <v>1945</v>
      </c>
      <c r="D16" s="189">
        <f t="shared" si="2"/>
        <v>436</v>
      </c>
      <c r="E16" s="189">
        <f t="shared" si="3"/>
        <v>1509</v>
      </c>
      <c r="F16" s="189">
        <f>H16+G16</f>
        <v>1307</v>
      </c>
      <c r="G16" s="190">
        <v>141</v>
      </c>
      <c r="H16" s="190">
        <v>1166</v>
      </c>
      <c r="I16" s="189">
        <f t="shared" si="4"/>
        <v>638</v>
      </c>
      <c r="J16" s="190">
        <v>295</v>
      </c>
      <c r="K16" s="190">
        <v>343</v>
      </c>
      <c r="L16" s="441" t="s">
        <v>344</v>
      </c>
      <c r="M16" s="442"/>
    </row>
    <row r="17" spans="1:49" ht="48" customHeight="1">
      <c r="A17" s="561" t="s">
        <v>13</v>
      </c>
      <c r="B17" s="561"/>
      <c r="C17" s="143">
        <f t="shared" ref="C17:J17" si="5">SUM(C11:C16)</f>
        <v>99036</v>
      </c>
      <c r="D17" s="143">
        <f t="shared" si="5"/>
        <v>15784</v>
      </c>
      <c r="E17" s="143">
        <f t="shared" si="5"/>
        <v>83252</v>
      </c>
      <c r="F17" s="143">
        <f t="shared" si="5"/>
        <v>97293</v>
      </c>
      <c r="G17" s="143">
        <f t="shared" si="5"/>
        <v>15161</v>
      </c>
      <c r="H17" s="143">
        <f t="shared" si="5"/>
        <v>82132</v>
      </c>
      <c r="I17" s="143">
        <f t="shared" si="5"/>
        <v>1743</v>
      </c>
      <c r="J17" s="143">
        <f t="shared" si="5"/>
        <v>623</v>
      </c>
      <c r="K17" s="143">
        <f>SUM(K11:K16)</f>
        <v>1120</v>
      </c>
      <c r="L17" s="561" t="s">
        <v>10</v>
      </c>
      <c r="M17" s="561"/>
    </row>
    <row r="22" spans="1:49" ht="14.25" customHeight="1">
      <c r="J22" s="125"/>
      <c r="K22" s="125"/>
      <c r="L22" s="125"/>
      <c r="M22" s="125"/>
      <c r="N22" s="107"/>
      <c r="O22" s="107"/>
      <c r="P22"/>
      <c r="Q22"/>
      <c r="R22"/>
      <c r="S22"/>
      <c r="T22"/>
      <c r="U22"/>
      <c r="V22"/>
      <c r="W22"/>
      <c r="X22"/>
      <c r="Y22"/>
      <c r="Z22"/>
      <c r="AA22"/>
      <c r="AB22"/>
      <c r="AC22"/>
      <c r="AD22"/>
      <c r="AE22"/>
      <c r="AF22"/>
      <c r="AG22"/>
      <c r="AH22"/>
      <c r="AI22"/>
      <c r="AJ22"/>
      <c r="AK22"/>
      <c r="AL22"/>
      <c r="AM22"/>
      <c r="AN22"/>
      <c r="AO22"/>
      <c r="AP22"/>
      <c r="AQ22"/>
      <c r="AR22"/>
      <c r="AS22"/>
      <c r="AT22"/>
      <c r="AU22"/>
      <c r="AV22"/>
      <c r="AW22"/>
    </row>
    <row r="23" spans="1:49" ht="14.25" customHeight="1">
      <c r="J23" s="125"/>
      <c r="K23" s="125"/>
      <c r="L23" s="125"/>
      <c r="M23" s="125"/>
      <c r="N23" s="107"/>
      <c r="O23" s="107"/>
      <c r="P23" s="427"/>
      <c r="Q23" s="427"/>
      <c r="R23" s="427"/>
      <c r="S23" s="427"/>
      <c r="T23" s="427"/>
      <c r="U23" s="427"/>
      <c r="V23" s="427"/>
      <c r="W23" s="427"/>
      <c r="X23" s="427"/>
      <c r="Y23" s="427"/>
      <c r="Z23" s="427"/>
      <c r="AA23" s="427"/>
      <c r="AB23" s="427"/>
      <c r="AC23" s="427"/>
      <c r="AD23" s="427"/>
      <c r="AE23" s="427"/>
      <c r="AF23" s="427"/>
      <c r="AG23" s="427"/>
      <c r="AH23"/>
      <c r="AI23"/>
      <c r="AJ23"/>
      <c r="AK23"/>
      <c r="AL23"/>
      <c r="AM23"/>
      <c r="AN23"/>
      <c r="AO23"/>
      <c r="AP23"/>
      <c r="AQ23"/>
      <c r="AR23"/>
      <c r="AS23"/>
      <c r="AT23"/>
      <c r="AU23"/>
      <c r="AV23"/>
      <c r="AW23"/>
    </row>
    <row r="24" spans="1:49" ht="14.25" customHeight="1">
      <c r="J24" s="125"/>
      <c r="K24" s="125"/>
      <c r="L24" s="125"/>
      <c r="M24" s="125"/>
      <c r="N24" s="107"/>
      <c r="O24" s="107"/>
      <c r="P24" s="427"/>
      <c r="Q24" s="427"/>
      <c r="R24" s="427"/>
      <c r="S24" s="427"/>
      <c r="T24" s="427"/>
      <c r="U24" s="427"/>
      <c r="V24" s="427"/>
      <c r="W24" s="427"/>
      <c r="X24" s="427"/>
      <c r="Y24" s="427"/>
      <c r="Z24" s="427"/>
      <c r="AA24" s="427"/>
      <c r="AB24" s="427"/>
      <c r="AC24" s="427"/>
      <c r="AD24" s="427"/>
      <c r="AE24" s="427"/>
      <c r="AF24" s="427"/>
      <c r="AG24" s="427"/>
      <c r="AH24"/>
      <c r="AI24"/>
      <c r="AJ24"/>
      <c r="AK24"/>
      <c r="AL24"/>
      <c r="AM24"/>
      <c r="AN24"/>
      <c r="AO24"/>
      <c r="AP24"/>
      <c r="AQ24"/>
      <c r="AR24"/>
      <c r="AS24"/>
      <c r="AT24"/>
      <c r="AU24"/>
      <c r="AV24"/>
      <c r="AW24"/>
    </row>
    <row r="25" spans="1:49" ht="14.25" customHeight="1">
      <c r="A25" s="12"/>
      <c r="J25" s="125"/>
      <c r="K25" s="125"/>
      <c r="L25" s="125"/>
      <c r="M25" s="125"/>
      <c r="N25" s="107"/>
      <c r="O25" s="107"/>
      <c r="P25" s="427"/>
      <c r="Q25" s="427"/>
      <c r="R25" s="427"/>
      <c r="S25" s="427"/>
      <c r="T25" s="427"/>
      <c r="U25" s="427"/>
      <c r="V25" s="427"/>
      <c r="W25" s="427"/>
      <c r="X25" s="427"/>
      <c r="Y25" s="427"/>
      <c r="Z25" s="427"/>
      <c r="AA25" s="427"/>
      <c r="AB25" s="427"/>
      <c r="AC25" s="427"/>
      <c r="AD25" s="427"/>
      <c r="AE25" s="427"/>
      <c r="AF25" s="427"/>
      <c r="AG25" s="427"/>
      <c r="AH25"/>
      <c r="AI25"/>
      <c r="AJ25"/>
      <c r="AK25"/>
      <c r="AL25"/>
      <c r="AM25"/>
      <c r="AN25"/>
      <c r="AO25"/>
      <c r="AP25"/>
      <c r="AQ25"/>
      <c r="AR25"/>
      <c r="AS25"/>
      <c r="AT25"/>
      <c r="AU25"/>
      <c r="AV25"/>
      <c r="AW25"/>
    </row>
    <row r="26" spans="1:49" ht="14.25" customHeight="1">
      <c r="A26" s="12"/>
      <c r="J26" s="125"/>
      <c r="K26" s="125"/>
      <c r="L26" s="125"/>
      <c r="M26" s="125"/>
      <c r="N26" s="107"/>
      <c r="O26" s="107"/>
    </row>
    <row r="27" spans="1:49" ht="14.25" customHeight="1">
      <c r="A27" s="12"/>
      <c r="J27" s="125"/>
      <c r="K27" s="125"/>
      <c r="L27" s="125"/>
      <c r="M27" s="125"/>
      <c r="N27" s="107"/>
      <c r="O27" s="107"/>
    </row>
    <row r="28" spans="1:49" ht="14.25" customHeight="1">
      <c r="A28" s="12"/>
      <c r="J28" s="125"/>
      <c r="K28" s="125"/>
      <c r="L28" s="125"/>
      <c r="M28" s="125"/>
      <c r="N28" s="107"/>
      <c r="O28" s="107"/>
    </row>
    <row r="29" spans="1:49" ht="14.25" customHeight="1">
      <c r="A29" s="12"/>
      <c r="J29" s="125"/>
      <c r="K29" s="125"/>
      <c r="L29" s="125"/>
      <c r="M29" s="125"/>
      <c r="N29" s="107"/>
      <c r="O29" s="107"/>
    </row>
    <row r="30" spans="1:49" ht="14.25" customHeight="1">
      <c r="A30" s="12"/>
      <c r="J30" s="125"/>
      <c r="K30" s="125"/>
      <c r="L30" s="125"/>
      <c r="M30" s="125"/>
      <c r="N30" s="107"/>
      <c r="O30" s="107"/>
    </row>
    <row r="31" spans="1:49" ht="14.25" customHeight="1">
      <c r="A31" s="12"/>
      <c r="J31" s="125"/>
      <c r="K31" s="125"/>
      <c r="L31" s="125"/>
      <c r="M31" s="125"/>
      <c r="N31" s="107"/>
      <c r="O31" s="107"/>
    </row>
    <row r="32" spans="1:49" ht="14.25" customHeight="1">
      <c r="A32" s="12"/>
      <c r="J32" s="125"/>
      <c r="K32" s="125"/>
      <c r="L32" s="125"/>
      <c r="M32" s="125"/>
      <c r="N32" s="107"/>
      <c r="O32" s="107"/>
    </row>
    <row r="33" spans="1:21" ht="14.25" customHeight="1">
      <c r="A33" s="12"/>
      <c r="J33" s="125"/>
      <c r="K33" s="125"/>
      <c r="L33" s="125"/>
      <c r="M33" s="125"/>
      <c r="N33" s="107"/>
      <c r="O33" s="107"/>
    </row>
    <row r="34" spans="1:21" ht="14.25" customHeight="1">
      <c r="A34" s="12"/>
      <c r="J34" s="125"/>
      <c r="K34" s="125"/>
      <c r="L34" s="125"/>
      <c r="M34" s="125"/>
      <c r="N34" s="107"/>
      <c r="O34" s="107"/>
    </row>
    <row r="35" spans="1:21" ht="14.25" customHeight="1">
      <c r="A35" s="12"/>
      <c r="J35" s="125"/>
      <c r="K35" s="125"/>
      <c r="L35" s="125"/>
      <c r="M35" s="125"/>
      <c r="N35" s="107"/>
      <c r="O35" s="107"/>
    </row>
    <row r="36" spans="1:21" ht="14.25" customHeight="1">
      <c r="A36" s="12"/>
      <c r="J36" s="125"/>
      <c r="K36" s="125"/>
      <c r="L36" s="125"/>
      <c r="M36" s="125"/>
      <c r="N36" s="107"/>
      <c r="O36" s="107"/>
    </row>
    <row r="37" spans="1:21" ht="14.25" customHeight="1">
      <c r="A37" s="12"/>
      <c r="J37" s="125"/>
      <c r="K37" s="125"/>
      <c r="L37" s="125"/>
      <c r="M37" s="125"/>
      <c r="N37" s="107"/>
      <c r="O37" s="107"/>
    </row>
    <row r="38" spans="1:21" ht="14.25" customHeight="1">
      <c r="A38" s="12"/>
      <c r="J38" s="125"/>
      <c r="K38" s="125"/>
      <c r="L38" s="125"/>
      <c r="M38" s="125"/>
      <c r="N38" s="107"/>
      <c r="O38" s="107"/>
    </row>
    <row r="39" spans="1:21" ht="14.25" customHeight="1">
      <c r="A39" s="12"/>
      <c r="J39" s="125"/>
      <c r="K39" s="125"/>
      <c r="L39" s="125"/>
      <c r="M39" s="125"/>
      <c r="N39" s="107"/>
      <c r="O39" s="107"/>
    </row>
    <row r="40" spans="1:21" ht="14.25" customHeight="1">
      <c r="A40" s="12"/>
      <c r="J40" s="125"/>
      <c r="K40" s="125"/>
      <c r="L40" s="125"/>
      <c r="M40" s="125"/>
      <c r="N40" s="107"/>
      <c r="O40" s="107"/>
    </row>
    <row r="41" spans="1:21" ht="14.25" customHeight="1">
      <c r="A41" s="12"/>
      <c r="J41" s="125"/>
      <c r="K41" s="125"/>
      <c r="L41" s="125"/>
      <c r="M41" s="125"/>
      <c r="N41" s="107"/>
      <c r="O41" s="107"/>
    </row>
    <row r="42" spans="1:21" ht="14.25" customHeight="1">
      <c r="A42" s="12"/>
      <c r="J42" s="125"/>
      <c r="K42" s="125"/>
      <c r="L42" s="125"/>
      <c r="M42" s="125"/>
      <c r="N42" s="107"/>
      <c r="O42" s="107"/>
    </row>
    <row r="43" spans="1:21" ht="14.25" customHeight="1">
      <c r="A43" s="12"/>
      <c r="J43" s="125"/>
      <c r="K43" s="125"/>
      <c r="L43" s="125"/>
      <c r="M43" s="125"/>
      <c r="N43" s="107"/>
      <c r="O43" s="107"/>
    </row>
    <row r="44" spans="1:21" ht="14.25" customHeight="1">
      <c r="A44" s="12"/>
      <c r="M44" s="125"/>
      <c r="N44" s="125"/>
      <c r="O44" s="125"/>
      <c r="P44" s="125"/>
      <c r="Q44" s="125"/>
      <c r="R44" s="125"/>
      <c r="S44" s="125"/>
      <c r="T44" s="107"/>
      <c r="U44" s="107"/>
    </row>
    <row r="45" spans="1:21" ht="14.25" customHeight="1">
      <c r="A45" s="12"/>
      <c r="M45" s="125"/>
      <c r="N45" s="125"/>
      <c r="O45" s="125"/>
      <c r="P45" s="125"/>
      <c r="Q45" s="125"/>
      <c r="R45" s="125"/>
      <c r="S45" s="125"/>
      <c r="T45" s="107"/>
      <c r="U45" s="107"/>
    </row>
    <row r="46" spans="1:21" ht="14.25" customHeight="1">
      <c r="A46" s="12"/>
      <c r="M46" s="125"/>
      <c r="N46" s="125"/>
      <c r="O46" s="125"/>
      <c r="P46" s="125"/>
      <c r="Q46" s="125"/>
      <c r="R46" s="125"/>
      <c r="S46" s="125"/>
      <c r="T46" s="107"/>
      <c r="U46" s="107"/>
    </row>
    <row r="47" spans="1:21" ht="14.25" customHeight="1">
      <c r="A47" s="12"/>
      <c r="M47" s="125"/>
      <c r="N47" s="125"/>
      <c r="O47" s="125"/>
      <c r="P47" s="125"/>
      <c r="Q47" s="125"/>
      <c r="R47" s="125"/>
      <c r="S47" s="125"/>
      <c r="T47" s="107"/>
      <c r="U47" s="107"/>
    </row>
    <row r="48" spans="1:21" ht="14.25" customHeight="1">
      <c r="A48" s="12"/>
      <c r="M48" s="125"/>
      <c r="N48" s="125"/>
      <c r="O48" s="125"/>
      <c r="P48" s="125"/>
      <c r="Q48" s="125"/>
      <c r="R48" s="125"/>
      <c r="S48" s="125"/>
      <c r="T48" s="107"/>
      <c r="U48" s="107"/>
    </row>
    <row r="49" spans="1:23" ht="14.25" customHeight="1">
      <c r="A49" s="12"/>
      <c r="M49" s="125"/>
      <c r="N49" s="125"/>
      <c r="O49" s="125"/>
      <c r="P49" s="125"/>
      <c r="Q49" s="125"/>
      <c r="R49" s="125"/>
      <c r="S49" s="125"/>
      <c r="T49" s="107"/>
      <c r="U49" s="107"/>
    </row>
    <row r="50" spans="1:23" ht="14.25" customHeight="1">
      <c r="A50" s="12"/>
      <c r="M50" s="107"/>
      <c r="O50" s="125"/>
      <c r="P50" s="125"/>
      <c r="Q50" s="125"/>
      <c r="R50" s="125"/>
      <c r="S50" s="125"/>
      <c r="T50" s="125"/>
      <c r="U50" s="125"/>
      <c r="V50" s="427"/>
      <c r="W50" s="427"/>
    </row>
    <row r="51" spans="1:23" ht="14.25" customHeight="1">
      <c r="A51" s="12"/>
      <c r="M51" s="107"/>
      <c r="O51" s="125"/>
      <c r="P51" s="125"/>
      <c r="Q51" s="125"/>
      <c r="R51" s="125"/>
      <c r="S51" s="125"/>
      <c r="T51" s="125"/>
      <c r="U51" s="125"/>
      <c r="V51" s="427"/>
      <c r="W51" s="427"/>
    </row>
    <row r="52" spans="1:23" ht="14.25" customHeight="1">
      <c r="A52" s="12"/>
      <c r="M52" s="107"/>
      <c r="O52" s="125"/>
      <c r="P52" s="125"/>
      <c r="Q52" s="125"/>
      <c r="R52" s="125"/>
      <c r="S52" s="125"/>
      <c r="T52" s="125"/>
      <c r="U52" s="125"/>
      <c r="V52" s="427"/>
      <c r="W52" s="427"/>
    </row>
    <row r="53" spans="1:23" ht="14.25" customHeight="1">
      <c r="A53" s="12"/>
      <c r="M53" s="107"/>
      <c r="O53" s="125"/>
      <c r="P53" s="125"/>
      <c r="Q53" s="125"/>
      <c r="R53" s="125"/>
      <c r="S53" s="125"/>
      <c r="T53" s="125"/>
      <c r="U53" s="125"/>
      <c r="V53" s="427"/>
      <c r="W53" s="427"/>
    </row>
    <row r="54" spans="1:23" ht="14.25" customHeight="1">
      <c r="A54" s="12"/>
      <c r="M54" s="107"/>
      <c r="O54" s="125"/>
      <c r="P54" s="125"/>
      <c r="Q54" s="125"/>
      <c r="R54" s="125"/>
      <c r="S54" s="125"/>
      <c r="T54" s="125"/>
      <c r="U54" s="125"/>
      <c r="V54" s="427"/>
      <c r="W54" s="427"/>
    </row>
    <row r="55" spans="1:23" ht="14.25" customHeight="1">
      <c r="A55" s="12"/>
      <c r="M55" s="107"/>
      <c r="O55" s="125"/>
      <c r="P55" s="125"/>
      <c r="Q55" s="125"/>
      <c r="R55" s="125"/>
      <c r="S55" s="125"/>
      <c r="T55" s="125"/>
      <c r="U55" s="125"/>
      <c r="V55" s="427"/>
      <c r="W55" s="427"/>
    </row>
    <row r="56" spans="1:23" ht="14.25" customHeight="1">
      <c r="A56" s="12"/>
      <c r="M56" s="107"/>
      <c r="O56" s="125"/>
      <c r="P56" s="125"/>
      <c r="Q56" s="125"/>
      <c r="R56" s="125"/>
      <c r="S56" s="125"/>
      <c r="T56" s="125"/>
      <c r="U56" s="125"/>
      <c r="V56" s="427"/>
      <c r="W56" s="427"/>
    </row>
    <row r="57" spans="1:23" ht="14.25" customHeight="1">
      <c r="A57" s="12"/>
      <c r="M57" s="107"/>
      <c r="O57" s="125"/>
      <c r="P57" s="125"/>
      <c r="Q57" s="125"/>
      <c r="R57" s="125"/>
      <c r="S57" s="125"/>
      <c r="T57" s="125"/>
      <c r="U57" s="125"/>
      <c r="V57" s="427"/>
      <c r="W57" s="427"/>
    </row>
    <row r="58" spans="1:23" ht="14.25" customHeight="1">
      <c r="A58" s="12"/>
      <c r="M58" s="107"/>
      <c r="O58" s="125"/>
      <c r="P58" s="125"/>
      <c r="Q58" s="125"/>
      <c r="R58" s="125"/>
      <c r="S58" s="125"/>
      <c r="T58" s="125"/>
      <c r="U58" s="125"/>
      <c r="V58" s="427"/>
      <c r="W58" s="427"/>
    </row>
    <row r="59" spans="1:23" ht="14.25" customHeight="1">
      <c r="A59" s="12"/>
      <c r="M59" s="107"/>
      <c r="O59" s="125"/>
      <c r="P59" s="125"/>
      <c r="Q59" s="125"/>
      <c r="R59" s="125"/>
      <c r="S59" s="125"/>
      <c r="T59" s="125"/>
      <c r="U59" s="125"/>
      <c r="V59" s="427"/>
      <c r="W59" s="427"/>
    </row>
    <row r="60" spans="1:23" ht="14.25" customHeight="1">
      <c r="A60" s="12"/>
      <c r="M60" s="107"/>
      <c r="O60" s="125"/>
      <c r="P60" s="125"/>
      <c r="Q60" s="125"/>
      <c r="R60" s="125"/>
      <c r="S60" s="125"/>
      <c r="T60" s="125"/>
      <c r="U60" s="125"/>
      <c r="V60" s="427"/>
      <c r="W60" s="427"/>
    </row>
    <row r="61" spans="1:23" ht="14.25" customHeight="1">
      <c r="A61" s="12"/>
      <c r="M61" s="107"/>
      <c r="O61" s="125"/>
      <c r="P61" s="125"/>
      <c r="Q61" s="125"/>
      <c r="R61" s="125"/>
      <c r="S61" s="125"/>
      <c r="T61" s="125"/>
      <c r="U61" s="125"/>
      <c r="V61" s="427"/>
      <c r="W61" s="427"/>
    </row>
    <row r="62" spans="1:23" ht="14.25" customHeight="1">
      <c r="A62" s="12"/>
      <c r="M62" s="107"/>
      <c r="O62" s="125"/>
      <c r="P62" s="125"/>
      <c r="Q62" s="125"/>
      <c r="R62" s="125"/>
      <c r="S62" s="125"/>
      <c r="T62" s="125"/>
      <c r="U62" s="125"/>
      <c r="V62" s="427"/>
      <c r="W62" s="427"/>
    </row>
    <row r="63" spans="1:23" ht="14.25" customHeight="1">
      <c r="A63" s="12"/>
      <c r="M63" s="107"/>
      <c r="O63" s="125"/>
      <c r="P63" s="125"/>
      <c r="Q63" s="125"/>
      <c r="R63" s="125"/>
      <c r="S63" s="125"/>
      <c r="T63" s="125"/>
      <c r="U63" s="125"/>
      <c r="V63" s="427"/>
      <c r="W63" s="427"/>
    </row>
    <row r="64" spans="1:23" ht="14.25" customHeight="1">
      <c r="A64" s="12"/>
      <c r="M64" s="107"/>
      <c r="O64" s="125"/>
      <c r="P64" s="125"/>
      <c r="Q64" s="125"/>
      <c r="R64" s="125"/>
      <c r="S64" s="125"/>
      <c r="T64" s="125"/>
      <c r="U64" s="125"/>
      <c r="V64" s="427"/>
      <c r="W64" s="427"/>
    </row>
    <row r="65" spans="1:23" ht="14.25" customHeight="1">
      <c r="A65" s="12"/>
      <c r="M65" s="107"/>
      <c r="O65" s="125"/>
      <c r="P65" s="125"/>
      <c r="Q65" s="125"/>
      <c r="R65" s="125"/>
      <c r="S65" s="125"/>
      <c r="T65" s="125"/>
      <c r="U65" s="125"/>
      <c r="V65" s="427"/>
      <c r="W65" s="427"/>
    </row>
    <row r="66" spans="1:23" ht="14.25" customHeight="1">
      <c r="A66" s="12"/>
      <c r="M66" s="107"/>
      <c r="O66" s="125"/>
      <c r="P66" s="125"/>
      <c r="Q66" s="125"/>
      <c r="R66" s="125"/>
      <c r="S66" s="125"/>
      <c r="T66" s="125"/>
      <c r="U66" s="125"/>
      <c r="V66" s="427"/>
      <c r="W66" s="427"/>
    </row>
    <row r="67" spans="1:23" ht="14.25" customHeight="1">
      <c r="A67" s="12"/>
      <c r="M67" s="107"/>
      <c r="O67" s="125"/>
      <c r="P67" s="125"/>
      <c r="Q67" s="125"/>
      <c r="R67" s="125"/>
      <c r="S67" s="125"/>
      <c r="T67" s="125"/>
      <c r="U67" s="125"/>
      <c r="V67" s="427"/>
      <c r="W67" s="427"/>
    </row>
    <row r="68" spans="1:23" ht="14.25" customHeight="1">
      <c r="A68" s="12"/>
      <c r="M68" s="107"/>
      <c r="O68" s="125"/>
      <c r="P68" s="125"/>
      <c r="Q68" s="125"/>
      <c r="R68" s="125"/>
      <c r="S68" s="125"/>
      <c r="T68" s="125"/>
      <c r="U68" s="125"/>
      <c r="V68" s="427"/>
      <c r="W68" s="427"/>
    </row>
    <row r="69" spans="1:23" ht="14.25" customHeight="1">
      <c r="A69" s="12"/>
      <c r="M69" s="107"/>
      <c r="O69" s="125"/>
      <c r="P69" s="125"/>
      <c r="Q69" s="125"/>
      <c r="R69" s="125"/>
      <c r="S69" s="125"/>
      <c r="T69" s="125"/>
      <c r="U69" s="125"/>
      <c r="V69" s="427"/>
      <c r="W69" s="427"/>
    </row>
    <row r="70" spans="1:23" ht="14.25" customHeight="1">
      <c r="A70" s="12"/>
      <c r="M70" s="107"/>
      <c r="O70" s="125"/>
      <c r="P70" s="125"/>
      <c r="Q70" s="125"/>
      <c r="R70" s="125"/>
      <c r="S70" s="125"/>
      <c r="T70" s="125"/>
      <c r="U70" s="125"/>
      <c r="V70" s="427"/>
      <c r="W70" s="427"/>
    </row>
    <row r="71" spans="1:23" ht="14.25" customHeight="1">
      <c r="A71" s="12"/>
      <c r="M71" s="107"/>
      <c r="O71" s="125"/>
      <c r="P71" s="125"/>
      <c r="Q71" s="125"/>
      <c r="R71" s="125"/>
      <c r="S71" s="125"/>
      <c r="T71" s="125"/>
      <c r="U71" s="125"/>
      <c r="V71" s="427"/>
      <c r="W71" s="427"/>
    </row>
    <row r="72" spans="1:23" ht="14.25" customHeight="1">
      <c r="A72" s="12"/>
      <c r="M72" s="107"/>
      <c r="O72" s="125"/>
      <c r="P72" s="125"/>
      <c r="Q72" s="125"/>
      <c r="R72" s="125"/>
      <c r="S72" s="125"/>
      <c r="T72" s="125"/>
      <c r="U72" s="125"/>
      <c r="V72" s="427"/>
      <c r="W72" s="427"/>
    </row>
    <row r="73" spans="1:23" ht="14.25" customHeight="1">
      <c r="A73" s="12"/>
      <c r="M73" s="107"/>
      <c r="O73" s="125"/>
      <c r="P73" s="125"/>
      <c r="Q73" s="125"/>
      <c r="R73" s="125"/>
      <c r="S73" s="125"/>
      <c r="T73" s="125"/>
      <c r="U73" s="125"/>
      <c r="V73" s="427"/>
      <c r="W73" s="427"/>
    </row>
    <row r="74" spans="1:23" ht="14.25" customHeight="1">
      <c r="A74" s="12"/>
      <c r="M74" s="107"/>
      <c r="O74" s="125"/>
      <c r="P74" s="125"/>
      <c r="Q74" s="125"/>
      <c r="R74" s="125"/>
      <c r="S74" s="125"/>
      <c r="T74" s="125"/>
      <c r="U74" s="125"/>
      <c r="V74" s="427"/>
      <c r="W74" s="427"/>
    </row>
    <row r="75" spans="1:23" ht="14.25" customHeight="1">
      <c r="A75" s="12"/>
      <c r="M75" s="107"/>
      <c r="O75" s="125"/>
      <c r="P75" s="125"/>
      <c r="Q75" s="125"/>
      <c r="R75" s="125"/>
      <c r="S75" s="125"/>
      <c r="T75" s="125"/>
      <c r="U75" s="125"/>
      <c r="V75" s="427"/>
      <c r="W75" s="427"/>
    </row>
    <row r="76" spans="1:23" ht="14.25" customHeight="1">
      <c r="A76" s="12"/>
      <c r="M76" s="107"/>
      <c r="O76" s="125"/>
      <c r="P76" s="125"/>
      <c r="Q76" s="125"/>
      <c r="R76" s="125"/>
      <c r="S76" s="125"/>
      <c r="T76" s="125"/>
      <c r="U76" s="125"/>
      <c r="V76" s="427"/>
      <c r="W76" s="427"/>
    </row>
    <row r="77" spans="1:23" ht="14.25" customHeight="1">
      <c r="A77" s="12"/>
      <c r="M77" s="107"/>
      <c r="O77" s="125"/>
      <c r="P77" s="125"/>
      <c r="Q77" s="125"/>
      <c r="R77" s="125"/>
      <c r="S77" s="125"/>
      <c r="T77" s="125"/>
      <c r="U77" s="125"/>
      <c r="V77" s="427"/>
      <c r="W77" s="427"/>
    </row>
    <row r="78" spans="1:23" ht="14.25" customHeight="1">
      <c r="A78" s="12"/>
      <c r="M78" s="107"/>
      <c r="O78" s="125"/>
      <c r="P78" s="125"/>
      <c r="Q78" s="125"/>
      <c r="R78" s="125"/>
      <c r="S78" s="125"/>
      <c r="T78" s="125"/>
      <c r="U78" s="125"/>
      <c r="V78" s="427"/>
      <c r="W78" s="427"/>
    </row>
    <row r="79" spans="1:23" ht="14.25" customHeight="1">
      <c r="A79" s="12"/>
      <c r="M79" s="107"/>
      <c r="O79" s="125"/>
      <c r="P79" s="125"/>
      <c r="Q79" s="125"/>
      <c r="R79" s="125"/>
      <c r="S79" s="125"/>
      <c r="T79" s="125"/>
      <c r="U79" s="125"/>
      <c r="V79" s="427"/>
      <c r="W79" s="427"/>
    </row>
    <row r="80" spans="1:23" ht="14.25" customHeight="1">
      <c r="A80" s="12"/>
      <c r="M80" s="107"/>
      <c r="O80" s="125"/>
      <c r="P80" s="125"/>
      <c r="Q80" s="125"/>
      <c r="R80" s="125"/>
      <c r="S80" s="125"/>
      <c r="T80" s="125"/>
      <c r="U80" s="125"/>
      <c r="V80" s="427"/>
      <c r="W80" s="427"/>
    </row>
    <row r="81" spans="1:23" ht="14.25" customHeight="1">
      <c r="A81" s="12"/>
      <c r="M81" s="107"/>
      <c r="O81" s="125"/>
      <c r="P81" s="125"/>
      <c r="Q81" s="125"/>
      <c r="R81" s="125"/>
      <c r="S81" s="125"/>
      <c r="T81" s="125"/>
      <c r="U81" s="125"/>
      <c r="V81" s="427"/>
      <c r="W81" s="427"/>
    </row>
    <row r="82" spans="1:23" ht="14.25" customHeight="1">
      <c r="A82" s="12"/>
      <c r="M82" s="107"/>
      <c r="O82" s="125"/>
      <c r="P82" s="125"/>
      <c r="Q82" s="125"/>
      <c r="R82" s="125"/>
      <c r="S82" s="125"/>
      <c r="T82" s="125"/>
      <c r="U82" s="125"/>
      <c r="V82" s="427"/>
      <c r="W82" s="427"/>
    </row>
    <row r="83" spans="1:23" ht="14.25" customHeight="1">
      <c r="A83" s="12"/>
      <c r="M83" s="107"/>
      <c r="O83" s="125"/>
      <c r="P83" s="125"/>
      <c r="Q83" s="125"/>
      <c r="R83" s="125"/>
      <c r="S83" s="125"/>
      <c r="T83" s="125"/>
      <c r="U83" s="125"/>
      <c r="V83"/>
      <c r="W83"/>
    </row>
    <row r="84" spans="1:23" ht="14.25" customHeight="1">
      <c r="A84" s="12"/>
      <c r="M84"/>
      <c r="O84" s="125"/>
      <c r="P84" s="125"/>
      <c r="Q84" s="125"/>
      <c r="R84" s="125"/>
      <c r="S84" s="125"/>
      <c r="T84" s="125"/>
      <c r="U84" s="125"/>
      <c r="V84"/>
      <c r="W84"/>
    </row>
    <row r="85" spans="1:23" ht="14.25" customHeight="1">
      <c r="A85" s="12"/>
      <c r="M85"/>
      <c r="O85" s="125"/>
      <c r="P85" s="125"/>
      <c r="Q85" s="125"/>
      <c r="R85" s="125"/>
      <c r="S85" s="125"/>
      <c r="T85" s="125"/>
      <c r="U85" s="125"/>
      <c r="V85"/>
      <c r="W85"/>
    </row>
    <row r="86" spans="1:23" ht="14.25" customHeight="1">
      <c r="A86" s="12"/>
      <c r="M86"/>
      <c r="O86" s="125"/>
      <c r="P86" s="125"/>
      <c r="Q86" s="125"/>
      <c r="R86" s="125"/>
      <c r="S86" s="125"/>
      <c r="T86" s="125"/>
      <c r="U86" s="125"/>
      <c r="V86"/>
      <c r="W86"/>
    </row>
    <row r="87" spans="1:23" ht="14.25" customHeight="1">
      <c r="A87" s="12"/>
      <c r="M87"/>
      <c r="O87" s="125"/>
      <c r="P87" s="125"/>
      <c r="Q87" s="125"/>
      <c r="R87" s="125"/>
      <c r="S87" s="125"/>
      <c r="T87" s="125"/>
      <c r="U87" s="125"/>
      <c r="V87"/>
      <c r="W87"/>
    </row>
  </sheetData>
  <mergeCells count="79">
    <mergeCell ref="L15:M15"/>
    <mergeCell ref="A6:M6"/>
    <mergeCell ref="A1:M1"/>
    <mergeCell ref="A2:M2"/>
    <mergeCell ref="A3:M3"/>
    <mergeCell ref="A4:M4"/>
    <mergeCell ref="A5:L5"/>
    <mergeCell ref="L16:M16"/>
    <mergeCell ref="A17:B17"/>
    <mergeCell ref="L17:M17"/>
    <mergeCell ref="P23:Q23"/>
    <mergeCell ref="A7:B7"/>
    <mergeCell ref="L7:M7"/>
    <mergeCell ref="A8:A10"/>
    <mergeCell ref="B8:B10"/>
    <mergeCell ref="C8:E8"/>
    <mergeCell ref="F8:H8"/>
    <mergeCell ref="I8:K8"/>
    <mergeCell ref="L8:M10"/>
    <mergeCell ref="L11:M11"/>
    <mergeCell ref="L12:M12"/>
    <mergeCell ref="L13:M13"/>
    <mergeCell ref="L14:M14"/>
    <mergeCell ref="AF23:AG23"/>
    <mergeCell ref="P24:Q24"/>
    <mergeCell ref="R24:S24"/>
    <mergeCell ref="T24:U24"/>
    <mergeCell ref="V24:W24"/>
    <mergeCell ref="X24:Z24"/>
    <mergeCell ref="AA24:AB24"/>
    <mergeCell ref="AC24:AE24"/>
    <mergeCell ref="AF24:AG24"/>
    <mergeCell ref="R23:S23"/>
    <mergeCell ref="T23:U23"/>
    <mergeCell ref="V23:W23"/>
    <mergeCell ref="X23:Z23"/>
    <mergeCell ref="AA23:AB23"/>
    <mergeCell ref="AC23:AE23"/>
    <mergeCell ref="V53:W53"/>
    <mergeCell ref="P25:Q25"/>
    <mergeCell ref="R25:S25"/>
    <mergeCell ref="T25:U25"/>
    <mergeCell ref="V25:W25"/>
    <mergeCell ref="AC25:AE25"/>
    <mergeCell ref="AF25:AG25"/>
    <mergeCell ref="V50:W50"/>
    <mergeCell ref="V51:W51"/>
    <mergeCell ref="V52:W52"/>
    <mergeCell ref="X25:Z25"/>
    <mergeCell ref="AA25:AB25"/>
    <mergeCell ref="V65:W65"/>
    <mergeCell ref="V54:W54"/>
    <mergeCell ref="V55:W55"/>
    <mergeCell ref="V56:W56"/>
    <mergeCell ref="V57:W57"/>
    <mergeCell ref="V58:W58"/>
    <mergeCell ref="V59:W59"/>
    <mergeCell ref="V60:W60"/>
    <mergeCell ref="V61:W61"/>
    <mergeCell ref="V62:W62"/>
    <mergeCell ref="V63:W63"/>
    <mergeCell ref="V64:W64"/>
    <mergeCell ref="V77:W77"/>
    <mergeCell ref="V66:W66"/>
    <mergeCell ref="V67:W67"/>
    <mergeCell ref="V68:W68"/>
    <mergeCell ref="V69:W69"/>
    <mergeCell ref="V70:W70"/>
    <mergeCell ref="V71:W71"/>
    <mergeCell ref="V72:W72"/>
    <mergeCell ref="V73:W73"/>
    <mergeCell ref="V74:W74"/>
    <mergeCell ref="V75:W75"/>
    <mergeCell ref="V76:W76"/>
    <mergeCell ref="V78:W78"/>
    <mergeCell ref="V79:W79"/>
    <mergeCell ref="V80:W80"/>
    <mergeCell ref="V81:W81"/>
    <mergeCell ref="V82:W82"/>
  </mergeCells>
  <printOptions horizontalCentered="1" verticalCentered="1"/>
  <pageMargins left="0" right="0" top="0" bottom="0" header="0.31496062992125984" footer="0.31496062992125984"/>
  <pageSetup paperSize="9" scale="85"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E542A8-6D92-484E-8549-A7F823968F7E}">
  <sheetPr codeName="Sheet34">
    <tabColor theme="3" tint="0.39997558519241921"/>
  </sheetPr>
  <dimension ref="A1:K19"/>
  <sheetViews>
    <sheetView view="pageBreakPreview"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3" width="8.75" style="12" customWidth="1"/>
    <col min="4" max="4" width="8.375" style="12" customWidth="1"/>
    <col min="5" max="5" width="7.625" style="12" customWidth="1"/>
    <col min="6" max="6" width="8.75" style="12" customWidth="1"/>
    <col min="7" max="8" width="7.625" style="12" customWidth="1"/>
    <col min="9" max="9" width="30.625" style="12" customWidth="1"/>
    <col min="10" max="10" width="6.5" style="12" customWidth="1"/>
    <col min="11" max="16384" width="9.125" style="12"/>
  </cols>
  <sheetData>
    <row r="1" spans="1:11" s="5" customFormat="1" ht="58.5" customHeight="1">
      <c r="A1" s="406"/>
      <c r="B1" s="352"/>
      <c r="C1" s="352"/>
      <c r="D1" s="352"/>
      <c r="E1" s="352"/>
      <c r="F1" s="352"/>
      <c r="G1" s="352"/>
      <c r="H1" s="352"/>
      <c r="I1" s="352"/>
      <c r="J1" s="352"/>
      <c r="K1" s="10"/>
    </row>
    <row r="2" spans="1:11" ht="15.75" customHeight="1">
      <c r="A2" s="407" t="s">
        <v>428</v>
      </c>
      <c r="B2" s="407"/>
      <c r="C2" s="407"/>
      <c r="D2" s="407"/>
      <c r="E2" s="407"/>
      <c r="F2" s="407"/>
      <c r="G2" s="407"/>
      <c r="H2" s="407"/>
      <c r="I2" s="407"/>
      <c r="J2" s="407"/>
    </row>
    <row r="3" spans="1:11" ht="18" customHeight="1">
      <c r="A3" s="407" t="s">
        <v>1</v>
      </c>
      <c r="B3" s="407"/>
      <c r="C3" s="407"/>
      <c r="D3" s="407"/>
      <c r="E3" s="407"/>
      <c r="F3" s="407"/>
      <c r="G3" s="407"/>
      <c r="H3" s="407"/>
      <c r="I3" s="407"/>
      <c r="J3" s="407"/>
    </row>
    <row r="4" spans="1:11" ht="15.75" customHeight="1">
      <c r="A4" s="415" t="s">
        <v>382</v>
      </c>
      <c r="B4" s="415"/>
      <c r="C4" s="415"/>
      <c r="D4" s="415"/>
      <c r="E4" s="415"/>
      <c r="F4" s="415"/>
      <c r="G4" s="415"/>
      <c r="H4" s="415"/>
      <c r="I4" s="415"/>
      <c r="J4" s="415"/>
    </row>
    <row r="5" spans="1:11" ht="15.75" customHeight="1">
      <c r="A5" s="415" t="s">
        <v>138</v>
      </c>
      <c r="B5" s="415"/>
      <c r="C5" s="415"/>
      <c r="D5" s="415"/>
      <c r="E5" s="415"/>
      <c r="F5" s="415"/>
      <c r="G5" s="415"/>
      <c r="H5" s="415"/>
      <c r="I5" s="415"/>
      <c r="J5" s="415"/>
    </row>
    <row r="6" spans="1:11" ht="15.75" customHeight="1">
      <c r="A6" s="415">
        <v>2022</v>
      </c>
      <c r="B6" s="415"/>
      <c r="C6" s="415"/>
      <c r="D6" s="415"/>
      <c r="E6" s="415"/>
      <c r="F6" s="415"/>
      <c r="G6" s="415"/>
      <c r="H6" s="415"/>
      <c r="I6" s="415"/>
      <c r="J6" s="415"/>
    </row>
    <row r="7" spans="1:11" ht="16.5" customHeight="1">
      <c r="A7" s="450" t="s">
        <v>472</v>
      </c>
      <c r="B7" s="451"/>
      <c r="C7" s="36"/>
      <c r="D7" s="175"/>
      <c r="E7" s="43"/>
      <c r="F7" s="37"/>
      <c r="G7" s="36"/>
      <c r="H7" s="118"/>
      <c r="I7" s="452" t="s">
        <v>144</v>
      </c>
      <c r="J7" s="452"/>
    </row>
    <row r="8" spans="1:11" ht="24" customHeight="1" thickBot="1">
      <c r="A8" s="460" t="s">
        <v>270</v>
      </c>
      <c r="B8" s="461" t="s">
        <v>16</v>
      </c>
      <c r="C8" s="456" t="s">
        <v>33</v>
      </c>
      <c r="D8" s="454"/>
      <c r="E8" s="454"/>
      <c r="F8" s="454" t="s">
        <v>468</v>
      </c>
      <c r="G8" s="454"/>
      <c r="H8" s="455"/>
      <c r="I8" s="460" t="s">
        <v>22</v>
      </c>
      <c r="J8" s="460"/>
    </row>
    <row r="9" spans="1:11" ht="20.25" customHeight="1" thickTop="1" thickBot="1">
      <c r="A9" s="410"/>
      <c r="B9" s="413"/>
      <c r="C9" s="457" t="s">
        <v>333</v>
      </c>
      <c r="D9" s="458"/>
      <c r="E9" s="458"/>
      <c r="F9" s="458" t="s">
        <v>35</v>
      </c>
      <c r="G9" s="458"/>
      <c r="H9" s="459"/>
      <c r="I9" s="410"/>
      <c r="J9" s="410"/>
    </row>
    <row r="10" spans="1:11" ht="15.75" thickTop="1" thickBot="1">
      <c r="A10" s="410"/>
      <c r="B10" s="413"/>
      <c r="C10" s="69" t="s">
        <v>10</v>
      </c>
      <c r="D10" s="69" t="s">
        <v>266</v>
      </c>
      <c r="E10" s="69" t="s">
        <v>7</v>
      </c>
      <c r="F10" s="69" t="s">
        <v>10</v>
      </c>
      <c r="G10" s="69" t="s">
        <v>266</v>
      </c>
      <c r="H10" s="69" t="s">
        <v>7</v>
      </c>
      <c r="I10" s="410"/>
      <c r="J10" s="410"/>
    </row>
    <row r="11" spans="1:11" ht="16.5" customHeight="1" thickTop="1">
      <c r="A11" s="411"/>
      <c r="B11" s="414"/>
      <c r="C11" s="73" t="s">
        <v>13</v>
      </c>
      <c r="D11" s="73" t="s">
        <v>32</v>
      </c>
      <c r="E11" s="73" t="s">
        <v>332</v>
      </c>
      <c r="F11" s="73" t="s">
        <v>13</v>
      </c>
      <c r="G11" s="73" t="s">
        <v>32</v>
      </c>
      <c r="H11" s="73" t="s">
        <v>332</v>
      </c>
      <c r="I11" s="411"/>
      <c r="J11" s="411"/>
    </row>
    <row r="12" spans="1:11" ht="21" customHeight="1" thickBot="1">
      <c r="A12" s="38">
        <v>4922</v>
      </c>
      <c r="B12" s="39" t="s">
        <v>347</v>
      </c>
      <c r="C12" s="120">
        <f>E12+D12</f>
        <v>122858</v>
      </c>
      <c r="D12" s="129">
        <v>122858</v>
      </c>
      <c r="E12" s="129">
        <v>0</v>
      </c>
      <c r="F12" s="120">
        <f>H12+G12</f>
        <v>4187</v>
      </c>
      <c r="G12" s="129">
        <v>4177</v>
      </c>
      <c r="H12" s="129">
        <v>10</v>
      </c>
      <c r="I12" s="446" t="s">
        <v>349</v>
      </c>
      <c r="J12" s="447"/>
    </row>
    <row r="13" spans="1:11" ht="21" customHeight="1" thickBot="1">
      <c r="A13" s="41">
        <v>4923</v>
      </c>
      <c r="B13" s="42" t="s">
        <v>348</v>
      </c>
      <c r="C13" s="160">
        <f t="shared" ref="C13:C17" si="0">E13+D13</f>
        <v>576261</v>
      </c>
      <c r="D13" s="130">
        <v>569203</v>
      </c>
      <c r="E13" s="130">
        <v>7058</v>
      </c>
      <c r="F13" s="160">
        <f t="shared" ref="F13:F17" si="1">H13+G13</f>
        <v>16391</v>
      </c>
      <c r="G13" s="130">
        <v>16317</v>
      </c>
      <c r="H13" s="130">
        <v>74</v>
      </c>
      <c r="I13" s="434" t="s">
        <v>139</v>
      </c>
      <c r="J13" s="435"/>
    </row>
    <row r="14" spans="1:11" ht="26.25" customHeight="1" thickBot="1">
      <c r="A14" s="38">
        <v>4924</v>
      </c>
      <c r="B14" s="39" t="s">
        <v>350</v>
      </c>
      <c r="C14" s="120">
        <f t="shared" si="0"/>
        <v>1018715</v>
      </c>
      <c r="D14" s="129">
        <v>967962</v>
      </c>
      <c r="E14" s="129">
        <v>50753</v>
      </c>
      <c r="F14" s="120">
        <f t="shared" si="1"/>
        <v>14700</v>
      </c>
      <c r="G14" s="129">
        <v>14636</v>
      </c>
      <c r="H14" s="129">
        <v>64</v>
      </c>
      <c r="I14" s="432" t="s">
        <v>354</v>
      </c>
      <c r="J14" s="433"/>
    </row>
    <row r="15" spans="1:11" ht="21" customHeight="1" thickBot="1">
      <c r="A15" s="41">
        <v>4925</v>
      </c>
      <c r="B15" s="42" t="s">
        <v>352</v>
      </c>
      <c r="C15" s="160">
        <f t="shared" si="0"/>
        <v>293812</v>
      </c>
      <c r="D15" s="130">
        <v>290080</v>
      </c>
      <c r="E15" s="130">
        <v>3732</v>
      </c>
      <c r="F15" s="160">
        <f t="shared" si="1"/>
        <v>16724</v>
      </c>
      <c r="G15" s="130">
        <v>16681</v>
      </c>
      <c r="H15" s="130">
        <v>43</v>
      </c>
      <c r="I15" s="434" t="s">
        <v>353</v>
      </c>
      <c r="J15" s="435"/>
    </row>
    <row r="16" spans="1:11" ht="21" customHeight="1" thickBot="1">
      <c r="A16" s="268">
        <v>5</v>
      </c>
      <c r="B16" s="269" t="s">
        <v>525</v>
      </c>
      <c r="C16" s="275">
        <v>11909064</v>
      </c>
      <c r="D16" s="275">
        <v>11336238</v>
      </c>
      <c r="E16" s="275">
        <v>572826</v>
      </c>
      <c r="F16" s="275">
        <v>45089</v>
      </c>
      <c r="G16" s="275">
        <v>44175</v>
      </c>
      <c r="H16" s="275">
        <v>914</v>
      </c>
      <c r="I16" s="432" t="s">
        <v>524</v>
      </c>
      <c r="J16" s="433"/>
    </row>
    <row r="17" spans="1:10" s="215" customFormat="1" ht="21" customHeight="1">
      <c r="A17" s="296">
        <v>61</v>
      </c>
      <c r="B17" s="289" t="s">
        <v>346</v>
      </c>
      <c r="C17" s="302">
        <f t="shared" si="0"/>
        <v>1165073</v>
      </c>
      <c r="D17" s="303">
        <v>665198</v>
      </c>
      <c r="E17" s="303">
        <v>499875</v>
      </c>
      <c r="F17" s="302">
        <f t="shared" si="1"/>
        <v>1945</v>
      </c>
      <c r="G17" s="303">
        <v>1307</v>
      </c>
      <c r="H17" s="303">
        <v>638</v>
      </c>
      <c r="I17" s="441" t="s">
        <v>344</v>
      </c>
      <c r="J17" s="442"/>
    </row>
    <row r="18" spans="1:10" s="213" customFormat="1" ht="30.75" customHeight="1">
      <c r="A18" s="566" t="s">
        <v>13</v>
      </c>
      <c r="B18" s="566"/>
      <c r="C18" s="144">
        <f t="shared" ref="C18:H18" si="2">SUM(C12:C17)</f>
        <v>15085783</v>
      </c>
      <c r="D18" s="144">
        <f t="shared" si="2"/>
        <v>13951539</v>
      </c>
      <c r="E18" s="144">
        <f t="shared" si="2"/>
        <v>1134244</v>
      </c>
      <c r="F18" s="144">
        <f t="shared" si="2"/>
        <v>99036</v>
      </c>
      <c r="G18" s="144">
        <f t="shared" si="2"/>
        <v>97293</v>
      </c>
      <c r="H18" s="144">
        <f t="shared" si="2"/>
        <v>1743</v>
      </c>
      <c r="I18" s="567" t="s">
        <v>10</v>
      </c>
      <c r="J18" s="568"/>
    </row>
    <row r="19" spans="1:10">
      <c r="C19" s="61"/>
      <c r="D19" s="61"/>
      <c r="E19" s="61"/>
      <c r="F19" s="61"/>
      <c r="G19" s="61"/>
      <c r="H19" s="61"/>
    </row>
  </sheetData>
  <mergeCells count="23">
    <mergeCell ref="I16:J16"/>
    <mergeCell ref="A6:J6"/>
    <mergeCell ref="A1:J1"/>
    <mergeCell ref="A2:J2"/>
    <mergeCell ref="A3:J3"/>
    <mergeCell ref="A4:J4"/>
    <mergeCell ref="A5:J5"/>
    <mergeCell ref="I17:J17"/>
    <mergeCell ref="A18:B18"/>
    <mergeCell ref="I18:J18"/>
    <mergeCell ref="A7:B7"/>
    <mergeCell ref="I7:J7"/>
    <mergeCell ref="A8:A11"/>
    <mergeCell ref="B8:B11"/>
    <mergeCell ref="C8:E8"/>
    <mergeCell ref="F8:H8"/>
    <mergeCell ref="I8:J11"/>
    <mergeCell ref="C9:E9"/>
    <mergeCell ref="F9:H9"/>
    <mergeCell ref="I12:J12"/>
    <mergeCell ref="I13:J13"/>
    <mergeCell ref="I14:J14"/>
    <mergeCell ref="I15:J15"/>
  </mergeCells>
  <printOptions horizontalCentered="1" verticalCentered="1"/>
  <pageMargins left="0" right="0" top="0" bottom="0" header="0.31496062992125984" footer="0.31496062992125984"/>
  <pageSetup paperSize="9" scale="85" orientation="landscape"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CC157F-E1E8-49FC-B9B3-3A902BC125F7}">
  <sheetPr codeName="Sheet35">
    <tabColor theme="3" tint="0.39997558519241921"/>
  </sheetPr>
  <dimension ref="A1:K43"/>
  <sheetViews>
    <sheetView view="pageBreakPreview" topLeftCell="A8" zoomScaleNormal="100" zoomScaleSheetLayoutView="100" workbookViewId="0">
      <selection activeCell="P44" sqref="P44"/>
    </sheetView>
  </sheetViews>
  <sheetFormatPr defaultColWidth="9.125" defaultRowHeight="14.25"/>
  <cols>
    <col min="1" max="1" width="11.625" style="46" customWidth="1"/>
    <col min="2" max="2" width="25.625" style="12" customWidth="1"/>
    <col min="3" max="3" width="10.375" style="12" customWidth="1"/>
    <col min="4" max="4" width="9.875" style="12" customWidth="1"/>
    <col min="5" max="5" width="10.375" style="12" customWidth="1"/>
    <col min="6" max="6" width="9.5" style="12" customWidth="1"/>
    <col min="7" max="7" width="9.375" style="12" customWidth="1"/>
    <col min="8" max="8" width="9.5" style="12" customWidth="1"/>
    <col min="9" max="9" width="25.625" style="12" customWidth="1"/>
    <col min="10" max="10" width="11.625" style="12" customWidth="1"/>
    <col min="11" max="16384" width="9.125" style="12"/>
  </cols>
  <sheetData>
    <row r="1" spans="1:11" s="5" customFormat="1" ht="58.5" customHeight="1">
      <c r="A1" s="406"/>
      <c r="B1" s="352"/>
      <c r="C1" s="352"/>
      <c r="D1" s="352"/>
      <c r="E1" s="352"/>
      <c r="F1" s="352"/>
      <c r="G1" s="352"/>
      <c r="H1" s="352"/>
      <c r="I1" s="352"/>
      <c r="J1" s="352"/>
      <c r="K1" s="10"/>
    </row>
    <row r="2" spans="1:11" ht="15.75" customHeight="1">
      <c r="A2" s="407" t="s">
        <v>55</v>
      </c>
      <c r="B2" s="407"/>
      <c r="C2" s="407"/>
      <c r="D2" s="407"/>
      <c r="E2" s="407"/>
      <c r="F2" s="407"/>
      <c r="G2" s="407"/>
      <c r="H2" s="407"/>
      <c r="I2" s="407"/>
      <c r="J2" s="407"/>
    </row>
    <row r="3" spans="1:11" ht="15.75" customHeight="1">
      <c r="A3" s="407" t="s">
        <v>1</v>
      </c>
      <c r="B3" s="407"/>
      <c r="C3" s="407"/>
      <c r="D3" s="407"/>
      <c r="E3" s="407"/>
      <c r="F3" s="407"/>
      <c r="G3" s="407"/>
      <c r="H3" s="407"/>
      <c r="I3" s="407"/>
      <c r="J3" s="407"/>
    </row>
    <row r="4" spans="1:11" ht="15.75" customHeight="1">
      <c r="A4" s="415" t="s">
        <v>384</v>
      </c>
      <c r="B4" s="415"/>
      <c r="C4" s="415"/>
      <c r="D4" s="415"/>
      <c r="E4" s="415"/>
      <c r="F4" s="415"/>
      <c r="G4" s="415"/>
      <c r="H4" s="415"/>
      <c r="I4" s="415"/>
      <c r="J4" s="415"/>
    </row>
    <row r="5" spans="1:11" ht="15.75" customHeight="1">
      <c r="A5" s="415" t="s">
        <v>138</v>
      </c>
      <c r="B5" s="415"/>
      <c r="C5" s="415"/>
      <c r="D5" s="415"/>
      <c r="E5" s="415"/>
      <c r="F5" s="415"/>
      <c r="G5" s="415"/>
      <c r="H5" s="415"/>
      <c r="I5" s="415"/>
      <c r="J5" s="415"/>
    </row>
    <row r="6" spans="1:11" ht="15.75" customHeight="1">
      <c r="A6" s="415">
        <v>2022</v>
      </c>
      <c r="B6" s="415"/>
      <c r="C6" s="415"/>
      <c r="D6" s="415"/>
      <c r="E6" s="415"/>
      <c r="F6" s="415"/>
      <c r="G6" s="415"/>
      <c r="H6" s="415"/>
      <c r="I6" s="415"/>
      <c r="J6" s="415"/>
    </row>
    <row r="7" spans="1:11" ht="16.5" customHeight="1">
      <c r="A7" s="450" t="s">
        <v>473</v>
      </c>
      <c r="B7" s="451"/>
      <c r="C7" s="36"/>
      <c r="D7" s="175"/>
      <c r="E7" s="415"/>
      <c r="F7" s="415"/>
      <c r="G7" s="36"/>
      <c r="H7" s="118"/>
      <c r="I7" s="452" t="s">
        <v>145</v>
      </c>
      <c r="J7" s="452"/>
    </row>
    <row r="8" spans="1:11" ht="24" customHeight="1">
      <c r="A8" s="471" t="s">
        <v>49</v>
      </c>
      <c r="B8" s="471"/>
      <c r="C8" s="466" t="s">
        <v>33</v>
      </c>
      <c r="D8" s="466"/>
      <c r="E8" s="466"/>
      <c r="F8" s="466" t="s">
        <v>468</v>
      </c>
      <c r="G8" s="466"/>
      <c r="H8" s="466"/>
      <c r="I8" s="467" t="s">
        <v>50</v>
      </c>
      <c r="J8" s="467"/>
    </row>
    <row r="9" spans="1:11" ht="31.5" customHeight="1">
      <c r="A9" s="472"/>
      <c r="B9" s="472"/>
      <c r="C9" s="465" t="s">
        <v>333</v>
      </c>
      <c r="D9" s="465"/>
      <c r="E9" s="465"/>
      <c r="F9" s="465" t="s">
        <v>35</v>
      </c>
      <c r="G9" s="465"/>
      <c r="H9" s="465"/>
      <c r="I9" s="468"/>
      <c r="J9" s="468"/>
    </row>
    <row r="10" spans="1:11">
      <c r="A10" s="472"/>
      <c r="B10" s="472"/>
      <c r="C10" s="69" t="s">
        <v>10</v>
      </c>
      <c r="D10" s="51" t="s">
        <v>51</v>
      </c>
      <c r="E10" s="51" t="s">
        <v>52</v>
      </c>
      <c r="F10" s="69" t="s">
        <v>10</v>
      </c>
      <c r="G10" s="69" t="s">
        <v>24</v>
      </c>
      <c r="H10" s="69" t="s">
        <v>25</v>
      </c>
      <c r="I10" s="468"/>
      <c r="J10" s="468"/>
    </row>
    <row r="11" spans="1:11" ht="22.5">
      <c r="A11" s="473"/>
      <c r="B11" s="473"/>
      <c r="C11" s="73" t="s">
        <v>13</v>
      </c>
      <c r="D11" s="74" t="s">
        <v>53</v>
      </c>
      <c r="E11" s="74" t="s">
        <v>54</v>
      </c>
      <c r="F11" s="73" t="s">
        <v>13</v>
      </c>
      <c r="G11" s="73" t="s">
        <v>26</v>
      </c>
      <c r="H11" s="73" t="s">
        <v>27</v>
      </c>
      <c r="I11" s="469"/>
      <c r="J11" s="469"/>
    </row>
    <row r="12" spans="1:11" ht="30" customHeight="1" thickBot="1">
      <c r="A12" s="476" t="s">
        <v>36</v>
      </c>
      <c r="B12" s="476"/>
      <c r="C12" s="53">
        <f>E12+D12</f>
        <v>55518</v>
      </c>
      <c r="D12" s="54">
        <v>1126</v>
      </c>
      <c r="E12" s="54">
        <v>54392</v>
      </c>
      <c r="F12" s="53">
        <f>H12+G12</f>
        <v>226</v>
      </c>
      <c r="G12" s="54">
        <v>9</v>
      </c>
      <c r="H12" s="54">
        <v>217</v>
      </c>
      <c r="I12" s="479" t="s">
        <v>337</v>
      </c>
      <c r="J12" s="479"/>
    </row>
    <row r="13" spans="1:11" ht="30" customHeight="1" thickTop="1" thickBot="1">
      <c r="A13" s="464" t="s">
        <v>37</v>
      </c>
      <c r="B13" s="464"/>
      <c r="C13" s="237">
        <f t="shared" ref="C13:C20" si="0">E13+D13</f>
        <v>0</v>
      </c>
      <c r="D13" s="56">
        <v>0</v>
      </c>
      <c r="E13" s="56">
        <v>0</v>
      </c>
      <c r="F13" s="237">
        <f t="shared" ref="F13:F20" si="1">H13+G13</f>
        <v>111</v>
      </c>
      <c r="G13" s="56">
        <v>7</v>
      </c>
      <c r="H13" s="56">
        <v>104</v>
      </c>
      <c r="I13" s="462" t="s">
        <v>338</v>
      </c>
      <c r="J13" s="462"/>
    </row>
    <row r="14" spans="1:11" ht="30" customHeight="1" thickTop="1" thickBot="1">
      <c r="A14" s="463" t="s">
        <v>38</v>
      </c>
      <c r="B14" s="463"/>
      <c r="C14" s="53">
        <f t="shared" si="0"/>
        <v>2174022</v>
      </c>
      <c r="D14" s="54">
        <v>39447</v>
      </c>
      <c r="E14" s="54">
        <v>2134575</v>
      </c>
      <c r="F14" s="53">
        <f t="shared" si="1"/>
        <v>3748</v>
      </c>
      <c r="G14" s="54">
        <v>565</v>
      </c>
      <c r="H14" s="54">
        <v>3183</v>
      </c>
      <c r="I14" s="470" t="s">
        <v>39</v>
      </c>
      <c r="J14" s="470"/>
    </row>
    <row r="15" spans="1:11" ht="30" customHeight="1" thickTop="1" thickBot="1">
      <c r="A15" s="464" t="s">
        <v>40</v>
      </c>
      <c r="B15" s="464"/>
      <c r="C15" s="237">
        <f t="shared" si="0"/>
        <v>1286824</v>
      </c>
      <c r="D15" s="56">
        <v>22703</v>
      </c>
      <c r="E15" s="56">
        <v>1264121</v>
      </c>
      <c r="F15" s="237">
        <f t="shared" si="1"/>
        <v>6917</v>
      </c>
      <c r="G15" s="56">
        <v>1316</v>
      </c>
      <c r="H15" s="56">
        <v>5601</v>
      </c>
      <c r="I15" s="462" t="s">
        <v>339</v>
      </c>
      <c r="J15" s="462"/>
    </row>
    <row r="16" spans="1:11" ht="30" customHeight="1" thickTop="1" thickBot="1">
      <c r="A16" s="463" t="s">
        <v>41</v>
      </c>
      <c r="B16" s="463"/>
      <c r="C16" s="53">
        <f t="shared" si="0"/>
        <v>6971592</v>
      </c>
      <c r="D16" s="54">
        <v>410716</v>
      </c>
      <c r="E16" s="54">
        <v>6560876</v>
      </c>
      <c r="F16" s="53">
        <f t="shared" si="1"/>
        <v>14504</v>
      </c>
      <c r="G16" s="54">
        <v>2719</v>
      </c>
      <c r="H16" s="54">
        <v>11785</v>
      </c>
      <c r="I16" s="470" t="s">
        <v>340</v>
      </c>
      <c r="J16" s="470"/>
    </row>
    <row r="17" spans="1:11" ht="30" customHeight="1" thickTop="1" thickBot="1">
      <c r="A17" s="464" t="s">
        <v>42</v>
      </c>
      <c r="B17" s="464"/>
      <c r="C17" s="237">
        <f t="shared" si="0"/>
        <v>130436</v>
      </c>
      <c r="D17" s="56">
        <v>6549</v>
      </c>
      <c r="E17" s="56">
        <v>123887</v>
      </c>
      <c r="F17" s="237">
        <f t="shared" si="1"/>
        <v>2411</v>
      </c>
      <c r="G17" s="56">
        <v>457</v>
      </c>
      <c r="H17" s="56">
        <v>1954</v>
      </c>
      <c r="I17" s="462" t="s">
        <v>341</v>
      </c>
      <c r="J17" s="462"/>
    </row>
    <row r="18" spans="1:11" ht="30" customHeight="1" thickTop="1" thickBot="1">
      <c r="A18" s="463" t="s">
        <v>43</v>
      </c>
      <c r="B18" s="463"/>
      <c r="C18" s="53">
        <f t="shared" si="0"/>
        <v>85840</v>
      </c>
      <c r="D18" s="54">
        <v>1634</v>
      </c>
      <c r="E18" s="54">
        <v>84206</v>
      </c>
      <c r="F18" s="53">
        <f t="shared" si="1"/>
        <v>1626</v>
      </c>
      <c r="G18" s="57">
        <v>60</v>
      </c>
      <c r="H18" s="54">
        <v>1566</v>
      </c>
      <c r="I18" s="470" t="s">
        <v>44</v>
      </c>
      <c r="J18" s="470"/>
    </row>
    <row r="19" spans="1:11" ht="30" customHeight="1" thickTop="1" thickBot="1">
      <c r="A19" s="464" t="s">
        <v>45</v>
      </c>
      <c r="B19" s="464"/>
      <c r="C19" s="237">
        <f t="shared" si="0"/>
        <v>4368278</v>
      </c>
      <c r="D19" s="56">
        <v>398246</v>
      </c>
      <c r="E19" s="56">
        <v>3970032</v>
      </c>
      <c r="F19" s="237">
        <f t="shared" si="1"/>
        <v>67354</v>
      </c>
      <c r="G19" s="56">
        <v>10651</v>
      </c>
      <c r="H19" s="56">
        <v>56703</v>
      </c>
      <c r="I19" s="462" t="s">
        <v>46</v>
      </c>
      <c r="J19" s="462"/>
    </row>
    <row r="20" spans="1:11" ht="30" customHeight="1" thickTop="1">
      <c r="A20" s="478" t="s">
        <v>47</v>
      </c>
      <c r="B20" s="478"/>
      <c r="C20" s="186">
        <f t="shared" si="0"/>
        <v>13271</v>
      </c>
      <c r="D20" s="105">
        <v>24</v>
      </c>
      <c r="E20" s="105">
        <v>13247</v>
      </c>
      <c r="F20" s="186">
        <f t="shared" si="1"/>
        <v>2139</v>
      </c>
      <c r="G20" s="105">
        <v>0</v>
      </c>
      <c r="H20" s="105">
        <v>2139</v>
      </c>
      <c r="I20" s="477" t="s">
        <v>48</v>
      </c>
      <c r="J20" s="477"/>
    </row>
    <row r="21" spans="1:11" ht="47.25" customHeight="1">
      <c r="A21" s="474" t="s">
        <v>13</v>
      </c>
      <c r="B21" s="474"/>
      <c r="C21" s="165">
        <f t="shared" ref="C21:G21" si="2">SUM(C12:C20)</f>
        <v>15085781</v>
      </c>
      <c r="D21" s="99">
        <f t="shared" si="2"/>
        <v>880445</v>
      </c>
      <c r="E21" s="99">
        <f t="shared" si="2"/>
        <v>14205336</v>
      </c>
      <c r="F21" s="165">
        <f t="shared" si="2"/>
        <v>99036</v>
      </c>
      <c r="G21" s="99">
        <f t="shared" si="2"/>
        <v>15784</v>
      </c>
      <c r="H21" s="99">
        <f>SUM(H12:H20)</f>
        <v>83252</v>
      </c>
      <c r="I21" s="475" t="s">
        <v>10</v>
      </c>
      <c r="J21" s="475"/>
    </row>
    <row r="22" spans="1:11" ht="17.25" customHeight="1">
      <c r="K22" s="46"/>
    </row>
    <row r="23" spans="1:11">
      <c r="K23" s="46"/>
    </row>
    <row r="24" spans="1:11">
      <c r="K24" s="46"/>
    </row>
    <row r="25" spans="1:11">
      <c r="K25" s="46"/>
    </row>
    <row r="26" spans="1:11">
      <c r="K26" s="46"/>
    </row>
    <row r="27" spans="1:11">
      <c r="K27" s="46"/>
    </row>
    <row r="28" spans="1:11">
      <c r="K28" s="46"/>
    </row>
    <row r="29" spans="1:11">
      <c r="K29" s="46"/>
    </row>
    <row r="30" spans="1:11">
      <c r="K30" s="46"/>
    </row>
    <row r="31" spans="1:11">
      <c r="K31" s="46"/>
    </row>
    <row r="32" spans="1:11">
      <c r="K32" s="46"/>
    </row>
    <row r="33" spans="11:11" s="12" customFormat="1">
      <c r="K33" s="46"/>
    </row>
    <row r="34" spans="11:11" s="12" customFormat="1">
      <c r="K34" s="46"/>
    </row>
    <row r="35" spans="11:11" s="12" customFormat="1">
      <c r="K35" s="46"/>
    </row>
    <row r="36" spans="11:11" s="12" customFormat="1">
      <c r="K36" s="46"/>
    </row>
    <row r="37" spans="11:11" s="12" customFormat="1">
      <c r="K37" s="46"/>
    </row>
    <row r="38" spans="11:11" s="12" customFormat="1">
      <c r="K38" s="46"/>
    </row>
    <row r="39" spans="11:11" s="12" customFormat="1">
      <c r="K39" s="46"/>
    </row>
    <row r="40" spans="11:11" s="12" customFormat="1">
      <c r="K40" s="46"/>
    </row>
    <row r="41" spans="11:11" s="12" customFormat="1">
      <c r="K41" s="46"/>
    </row>
    <row r="42" spans="11:11" s="12" customFormat="1">
      <c r="K42" s="46"/>
    </row>
    <row r="43" spans="11:11" s="12" customFormat="1">
      <c r="K43" s="46"/>
    </row>
  </sheetData>
  <mergeCells count="35">
    <mergeCell ref="A6:J6"/>
    <mergeCell ref="A1:J1"/>
    <mergeCell ref="A2:J2"/>
    <mergeCell ref="A3:J3"/>
    <mergeCell ref="A4:J4"/>
    <mergeCell ref="A5:J5"/>
    <mergeCell ref="A7:B7"/>
    <mergeCell ref="E7:F7"/>
    <mergeCell ref="I7:J7"/>
    <mergeCell ref="A8:B11"/>
    <mergeCell ref="C8:E8"/>
    <mergeCell ref="F8:H8"/>
    <mergeCell ref="I8:J11"/>
    <mergeCell ref="C9:E9"/>
    <mergeCell ref="F9:H9"/>
    <mergeCell ref="A12:B12"/>
    <mergeCell ref="I12:J12"/>
    <mergeCell ref="A13:B13"/>
    <mergeCell ref="I13:J13"/>
    <mergeCell ref="A14:B14"/>
    <mergeCell ref="I14:J14"/>
    <mergeCell ref="A15:B15"/>
    <mergeCell ref="I15:J15"/>
    <mergeCell ref="A16:B16"/>
    <mergeCell ref="I16:J16"/>
    <mergeCell ref="A17:B17"/>
    <mergeCell ref="I17:J17"/>
    <mergeCell ref="A21:B21"/>
    <mergeCell ref="I21:J21"/>
    <mergeCell ref="A18:B18"/>
    <mergeCell ref="I18:J18"/>
    <mergeCell ref="A19:B19"/>
    <mergeCell ref="I19:J19"/>
    <mergeCell ref="A20:B20"/>
    <mergeCell ref="I20:J20"/>
  </mergeCells>
  <printOptions horizontalCentered="1" verticalCentered="1"/>
  <pageMargins left="0" right="0" top="0" bottom="0" header="0.31496062992125984" footer="0.31496062992125984"/>
  <pageSetup paperSize="9" scale="85"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4EE508-E815-4658-ABA6-8870850990CC}">
  <sheetPr codeName="Sheet36">
    <tabColor theme="3" tint="0.39997558519241921"/>
  </sheetPr>
  <dimension ref="A1:M16"/>
  <sheetViews>
    <sheetView view="pageBreakPreview" zoomScaleNormal="100" zoomScaleSheetLayoutView="100" workbookViewId="0">
      <selection activeCell="P44" sqref="P44"/>
    </sheetView>
  </sheetViews>
  <sheetFormatPr defaultColWidth="9.125" defaultRowHeight="14.25"/>
  <cols>
    <col min="1" max="1" width="6.625" style="46" customWidth="1"/>
    <col min="2" max="2" width="35.625" style="12" customWidth="1"/>
    <col min="3" max="9" width="8.625" style="12" customWidth="1"/>
    <col min="10" max="10" width="8.75" style="12" customWidth="1"/>
    <col min="11" max="11" width="30.625" style="12" customWidth="1"/>
    <col min="12" max="12" width="6.625" style="12" customWidth="1"/>
    <col min="13" max="16384" width="9.125" style="12"/>
  </cols>
  <sheetData>
    <row r="1" spans="1:13" s="5" customFormat="1" ht="59.25" customHeight="1">
      <c r="A1" s="406"/>
      <c r="B1" s="352"/>
      <c r="C1" s="352"/>
      <c r="D1" s="352"/>
      <c r="E1" s="352"/>
      <c r="F1" s="352"/>
      <c r="G1" s="352"/>
      <c r="H1" s="352"/>
      <c r="I1" s="352"/>
      <c r="J1" s="352"/>
      <c r="K1" s="352"/>
      <c r="L1" s="352"/>
      <c r="M1" s="10"/>
    </row>
    <row r="2" spans="1:13" ht="15.75" customHeight="1">
      <c r="A2" s="407" t="s">
        <v>70</v>
      </c>
      <c r="B2" s="407"/>
      <c r="C2" s="407"/>
      <c r="D2" s="407"/>
      <c r="E2" s="407"/>
      <c r="F2" s="407"/>
      <c r="G2" s="407"/>
      <c r="H2" s="407"/>
      <c r="I2" s="407"/>
      <c r="J2" s="407"/>
      <c r="K2" s="407"/>
      <c r="L2" s="407"/>
    </row>
    <row r="3" spans="1:13" ht="15.75" customHeight="1">
      <c r="A3" s="407" t="s">
        <v>1</v>
      </c>
      <c r="B3" s="407"/>
      <c r="C3" s="407"/>
      <c r="D3" s="407"/>
      <c r="E3" s="407"/>
      <c r="F3" s="407"/>
      <c r="G3" s="407"/>
      <c r="H3" s="407"/>
      <c r="I3" s="407"/>
      <c r="J3" s="407"/>
      <c r="K3" s="407"/>
      <c r="L3" s="407"/>
    </row>
    <row r="4" spans="1:13" ht="15.75" customHeight="1">
      <c r="A4" s="415" t="s">
        <v>71</v>
      </c>
      <c r="B4" s="415"/>
      <c r="C4" s="415"/>
      <c r="D4" s="415"/>
      <c r="E4" s="415"/>
      <c r="F4" s="415"/>
      <c r="G4" s="415"/>
      <c r="H4" s="415"/>
      <c r="I4" s="415"/>
      <c r="J4" s="415"/>
      <c r="K4" s="415"/>
      <c r="L4" s="415"/>
    </row>
    <row r="5" spans="1:13" ht="15.75" customHeight="1">
      <c r="A5" s="415" t="s">
        <v>138</v>
      </c>
      <c r="B5" s="415"/>
      <c r="C5" s="415"/>
      <c r="D5" s="415"/>
      <c r="E5" s="415"/>
      <c r="F5" s="415"/>
      <c r="G5" s="415"/>
      <c r="H5" s="415"/>
      <c r="I5" s="415"/>
      <c r="J5" s="415"/>
      <c r="K5" s="415"/>
      <c r="L5" s="415"/>
    </row>
    <row r="6" spans="1:13" ht="15.75" customHeight="1">
      <c r="A6" s="415">
        <v>2022</v>
      </c>
      <c r="B6" s="415"/>
      <c r="C6" s="415"/>
      <c r="D6" s="415"/>
      <c r="E6" s="415"/>
      <c r="F6" s="415"/>
      <c r="G6" s="415"/>
      <c r="H6" s="415"/>
      <c r="I6" s="415"/>
      <c r="J6" s="415"/>
      <c r="K6" s="415"/>
      <c r="L6" s="415"/>
    </row>
    <row r="7" spans="1:13" ht="16.5" customHeight="1">
      <c r="A7" s="450" t="s">
        <v>474</v>
      </c>
      <c r="B7" s="451"/>
      <c r="D7" s="175"/>
      <c r="E7" s="37"/>
      <c r="F7" s="415"/>
      <c r="G7" s="415"/>
      <c r="H7" s="37"/>
      <c r="I7" s="37"/>
      <c r="J7" s="37"/>
      <c r="K7" s="452" t="s">
        <v>146</v>
      </c>
      <c r="L7" s="452"/>
    </row>
    <row r="8" spans="1:13" ht="41.25" customHeight="1">
      <c r="A8" s="486" t="s">
        <v>110</v>
      </c>
      <c r="B8" s="471" t="s">
        <v>16</v>
      </c>
      <c r="C8" s="69" t="s">
        <v>56</v>
      </c>
      <c r="D8" s="69" t="s">
        <v>57</v>
      </c>
      <c r="E8" s="69" t="s">
        <v>58</v>
      </c>
      <c r="F8" s="69" t="s">
        <v>469</v>
      </c>
      <c r="G8" s="69" t="s">
        <v>59</v>
      </c>
      <c r="H8" s="69" t="s">
        <v>60</v>
      </c>
      <c r="I8" s="69" t="s">
        <v>61</v>
      </c>
      <c r="J8" s="69" t="s">
        <v>62</v>
      </c>
      <c r="K8" s="467" t="s">
        <v>22</v>
      </c>
      <c r="L8" s="480"/>
    </row>
    <row r="9" spans="1:13" ht="45">
      <c r="A9" s="487"/>
      <c r="B9" s="473"/>
      <c r="C9" s="73" t="s">
        <v>13</v>
      </c>
      <c r="D9" s="73" t="s">
        <v>63</v>
      </c>
      <c r="E9" s="73" t="s">
        <v>64</v>
      </c>
      <c r="F9" s="73" t="s">
        <v>65</v>
      </c>
      <c r="G9" s="73" t="s">
        <v>66</v>
      </c>
      <c r="H9" s="73" t="s">
        <v>67</v>
      </c>
      <c r="I9" s="73" t="s">
        <v>68</v>
      </c>
      <c r="J9" s="73" t="s">
        <v>69</v>
      </c>
      <c r="K9" s="469"/>
      <c r="L9" s="481"/>
    </row>
    <row r="10" spans="1:13" ht="21" customHeight="1" thickBot="1">
      <c r="A10" s="38">
        <v>4922</v>
      </c>
      <c r="B10" s="39" t="s">
        <v>347</v>
      </c>
      <c r="C10" s="167">
        <f>SUM(D10:J10)</f>
        <v>42629</v>
      </c>
      <c r="D10" s="135">
        <v>4068</v>
      </c>
      <c r="E10" s="135">
        <v>523</v>
      </c>
      <c r="F10" s="135">
        <v>17165</v>
      </c>
      <c r="G10" s="135">
        <v>1568</v>
      </c>
      <c r="H10" s="135">
        <v>19281</v>
      </c>
      <c r="I10" s="135">
        <v>0</v>
      </c>
      <c r="J10" s="135">
        <v>24</v>
      </c>
      <c r="K10" s="485" t="s">
        <v>349</v>
      </c>
      <c r="L10" s="485"/>
    </row>
    <row r="11" spans="1:13" ht="21" customHeight="1" thickBot="1">
      <c r="A11" s="41">
        <v>4923</v>
      </c>
      <c r="B11" s="42" t="s">
        <v>348</v>
      </c>
      <c r="C11" s="238">
        <f t="shared" ref="C11:C15" si="0">SUM(D11:J11)</f>
        <v>467293</v>
      </c>
      <c r="D11" s="136">
        <v>63788</v>
      </c>
      <c r="E11" s="136">
        <v>4175</v>
      </c>
      <c r="F11" s="136">
        <v>141459</v>
      </c>
      <c r="G11" s="136">
        <v>30125</v>
      </c>
      <c r="H11" s="136">
        <v>226980</v>
      </c>
      <c r="I11" s="136">
        <v>363</v>
      </c>
      <c r="J11" s="136">
        <v>403</v>
      </c>
      <c r="K11" s="484" t="s">
        <v>139</v>
      </c>
      <c r="L11" s="484"/>
    </row>
    <row r="12" spans="1:13" ht="27.75" customHeight="1" thickBot="1">
      <c r="A12" s="38">
        <v>4924</v>
      </c>
      <c r="B12" s="39" t="s">
        <v>350</v>
      </c>
      <c r="C12" s="167">
        <f t="shared" si="0"/>
        <v>303354</v>
      </c>
      <c r="D12" s="135">
        <v>139614</v>
      </c>
      <c r="E12" s="135">
        <v>946</v>
      </c>
      <c r="F12" s="135">
        <v>2103</v>
      </c>
      <c r="G12" s="135">
        <v>10959</v>
      </c>
      <c r="H12" s="135">
        <v>149732</v>
      </c>
      <c r="I12" s="135">
        <v>0</v>
      </c>
      <c r="J12" s="135">
        <v>0</v>
      </c>
      <c r="K12" s="485" t="s">
        <v>354</v>
      </c>
      <c r="L12" s="485"/>
    </row>
    <row r="13" spans="1:13" ht="21" customHeight="1" thickBot="1">
      <c r="A13" s="41">
        <v>4925</v>
      </c>
      <c r="B13" s="42" t="s">
        <v>352</v>
      </c>
      <c r="C13" s="238">
        <f t="shared" si="0"/>
        <v>96979</v>
      </c>
      <c r="D13" s="136">
        <v>9209</v>
      </c>
      <c r="E13" s="136">
        <v>1063</v>
      </c>
      <c r="F13" s="136">
        <v>13665</v>
      </c>
      <c r="G13" s="136">
        <v>2994</v>
      </c>
      <c r="H13" s="136">
        <v>70016</v>
      </c>
      <c r="I13" s="136">
        <v>7</v>
      </c>
      <c r="J13" s="136">
        <v>25</v>
      </c>
      <c r="K13" s="484" t="s">
        <v>353</v>
      </c>
      <c r="L13" s="484"/>
    </row>
    <row r="14" spans="1:13" ht="21" customHeight="1" thickBot="1">
      <c r="A14" s="268">
        <v>5</v>
      </c>
      <c r="B14" s="269" t="s">
        <v>525</v>
      </c>
      <c r="C14" s="274">
        <v>30770784</v>
      </c>
      <c r="D14" s="274">
        <v>3646310</v>
      </c>
      <c r="E14" s="274">
        <v>83990</v>
      </c>
      <c r="F14" s="274">
        <v>263481</v>
      </c>
      <c r="G14" s="274">
        <v>67035</v>
      </c>
      <c r="H14" s="274">
        <v>26705396</v>
      </c>
      <c r="I14" s="274">
        <v>4195</v>
      </c>
      <c r="J14" s="274">
        <v>377</v>
      </c>
      <c r="K14" s="585" t="s">
        <v>524</v>
      </c>
      <c r="L14" s="585"/>
    </row>
    <row r="15" spans="1:13" s="215" customFormat="1" ht="21" customHeight="1">
      <c r="A15" s="296">
        <v>61</v>
      </c>
      <c r="B15" s="289" t="s">
        <v>346</v>
      </c>
      <c r="C15" s="304">
        <f t="shared" si="0"/>
        <v>495927</v>
      </c>
      <c r="D15" s="305">
        <v>3321</v>
      </c>
      <c r="E15" s="305">
        <v>328</v>
      </c>
      <c r="F15" s="305">
        <v>10842</v>
      </c>
      <c r="G15" s="305">
        <v>115441</v>
      </c>
      <c r="H15" s="305">
        <v>365995</v>
      </c>
      <c r="I15" s="305">
        <v>0</v>
      </c>
      <c r="J15" s="305">
        <v>0</v>
      </c>
      <c r="K15" s="570" t="s">
        <v>344</v>
      </c>
      <c r="L15" s="570"/>
    </row>
    <row r="16" spans="1:13" ht="43.5" customHeight="1">
      <c r="A16" s="566" t="s">
        <v>13</v>
      </c>
      <c r="B16" s="566"/>
      <c r="C16" s="214">
        <f t="shared" ref="C16:I16" si="1">SUM(C10:C15)</f>
        <v>32176966</v>
      </c>
      <c r="D16" s="214">
        <f t="shared" si="1"/>
        <v>3866310</v>
      </c>
      <c r="E16" s="214">
        <f t="shared" si="1"/>
        <v>91025</v>
      </c>
      <c r="F16" s="214">
        <f t="shared" si="1"/>
        <v>448715</v>
      </c>
      <c r="G16" s="214">
        <f t="shared" si="1"/>
        <v>228122</v>
      </c>
      <c r="H16" s="214">
        <f t="shared" si="1"/>
        <v>27537400</v>
      </c>
      <c r="I16" s="214">
        <f t="shared" si="1"/>
        <v>4565</v>
      </c>
      <c r="J16" s="214">
        <f>SUM(J10:J15)</f>
        <v>829</v>
      </c>
      <c r="K16" s="561" t="s">
        <v>10</v>
      </c>
      <c r="L16" s="561"/>
    </row>
  </sheetData>
  <mergeCells count="20">
    <mergeCell ref="A6:L6"/>
    <mergeCell ref="A1:L1"/>
    <mergeCell ref="A2:L2"/>
    <mergeCell ref="A3:L3"/>
    <mergeCell ref="A4:L4"/>
    <mergeCell ref="A5:L5"/>
    <mergeCell ref="K15:L15"/>
    <mergeCell ref="A16:B16"/>
    <mergeCell ref="K16:L16"/>
    <mergeCell ref="A7:B7"/>
    <mergeCell ref="F7:G7"/>
    <mergeCell ref="K7:L7"/>
    <mergeCell ref="A8:A9"/>
    <mergeCell ref="B8:B9"/>
    <mergeCell ref="K8:L9"/>
    <mergeCell ref="K10:L10"/>
    <mergeCell ref="K11:L11"/>
    <mergeCell ref="K12:L12"/>
    <mergeCell ref="K13:L13"/>
    <mergeCell ref="K14:L14"/>
  </mergeCells>
  <printOptions horizontalCentered="1" verticalCentered="1"/>
  <pageMargins left="0" right="0" top="0" bottom="0" header="0.31496062992125984" footer="0.31496062992125984"/>
  <pageSetup paperSize="9" scale="85" orientation="landscape"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B59A3-62D6-4CCB-AC53-50140B901FC4}">
  <sheetPr codeName="Sheet37">
    <tabColor theme="3" tint="0.39997558519241921"/>
  </sheetPr>
  <dimension ref="A1:P31"/>
  <sheetViews>
    <sheetView view="pageBreakPreview" zoomScale="80" zoomScaleNormal="100" zoomScaleSheetLayoutView="80" workbookViewId="0">
      <selection activeCell="P44" sqref="P44"/>
    </sheetView>
  </sheetViews>
  <sheetFormatPr defaultColWidth="9.125" defaultRowHeight="14.25"/>
  <cols>
    <col min="1" max="1" width="8.25" style="46" customWidth="1"/>
    <col min="2" max="2" width="31.125" style="12" customWidth="1"/>
    <col min="3" max="3" width="10.5" style="61" customWidth="1"/>
    <col min="4" max="4" width="12.5" style="12" customWidth="1"/>
    <col min="5" max="6" width="8.625" style="12" customWidth="1"/>
    <col min="7" max="7" width="10.375" style="12" customWidth="1"/>
    <col min="8" max="8" width="10" style="12" customWidth="1"/>
    <col min="9" max="10" width="9" style="12" customWidth="1"/>
    <col min="11" max="11" width="9.5" style="12" customWidth="1"/>
    <col min="12" max="13" width="8.625" style="12" customWidth="1"/>
    <col min="14" max="14" width="28" style="12" customWidth="1"/>
    <col min="15" max="15" width="6" style="12" customWidth="1"/>
    <col min="16" max="16384" width="9.125" style="12"/>
  </cols>
  <sheetData>
    <row r="1" spans="1:16" s="5" customFormat="1" ht="57.75" customHeight="1">
      <c r="A1" s="406"/>
      <c r="B1" s="406"/>
      <c r="C1" s="406"/>
      <c r="D1" s="406"/>
      <c r="E1" s="406"/>
      <c r="F1" s="406"/>
      <c r="G1" s="406"/>
      <c r="H1" s="406"/>
      <c r="I1" s="406"/>
      <c r="J1" s="406"/>
      <c r="K1" s="406"/>
      <c r="L1" s="406"/>
      <c r="M1" s="406"/>
      <c r="N1" s="406"/>
      <c r="O1" s="406"/>
      <c r="P1" s="10"/>
    </row>
    <row r="2" spans="1:16" ht="15.75" customHeight="1">
      <c r="A2" s="407" t="s">
        <v>89</v>
      </c>
      <c r="B2" s="407"/>
      <c r="C2" s="407"/>
      <c r="D2" s="407"/>
      <c r="E2" s="407"/>
      <c r="F2" s="407"/>
      <c r="G2" s="407"/>
      <c r="H2" s="407"/>
      <c r="I2" s="407"/>
      <c r="J2" s="407"/>
      <c r="K2" s="407"/>
      <c r="L2" s="407"/>
      <c r="M2" s="407"/>
      <c r="N2" s="407"/>
      <c r="O2" s="407"/>
    </row>
    <row r="3" spans="1:16" ht="15.75" customHeight="1">
      <c r="A3" s="407" t="s">
        <v>2</v>
      </c>
      <c r="B3" s="407"/>
      <c r="C3" s="407"/>
      <c r="D3" s="407"/>
      <c r="E3" s="407"/>
      <c r="F3" s="407"/>
      <c r="G3" s="407"/>
      <c r="H3" s="407"/>
      <c r="I3" s="407"/>
      <c r="J3" s="407"/>
      <c r="K3" s="407"/>
      <c r="L3" s="407"/>
      <c r="M3" s="407"/>
      <c r="N3" s="407"/>
      <c r="O3" s="407"/>
    </row>
    <row r="4" spans="1:16" ht="15.75" customHeight="1">
      <c r="A4" s="415" t="s">
        <v>90</v>
      </c>
      <c r="B4" s="415"/>
      <c r="C4" s="415"/>
      <c r="D4" s="415"/>
      <c r="E4" s="415"/>
      <c r="F4" s="415"/>
      <c r="G4" s="415"/>
      <c r="H4" s="415"/>
      <c r="I4" s="415"/>
      <c r="J4" s="415"/>
      <c r="K4" s="415"/>
      <c r="L4" s="415"/>
      <c r="M4" s="415"/>
      <c r="N4" s="415"/>
      <c r="O4" s="415"/>
    </row>
    <row r="5" spans="1:16" ht="15.75" customHeight="1">
      <c r="A5" s="415" t="s">
        <v>135</v>
      </c>
      <c r="B5" s="415"/>
      <c r="C5" s="415"/>
      <c r="D5" s="415"/>
      <c r="E5" s="415"/>
      <c r="F5" s="415"/>
      <c r="G5" s="415"/>
      <c r="H5" s="415"/>
      <c r="I5" s="415"/>
      <c r="J5" s="415"/>
      <c r="K5" s="415"/>
      <c r="L5" s="415"/>
      <c r="M5" s="415"/>
      <c r="N5" s="415"/>
      <c r="O5" s="415"/>
    </row>
    <row r="6" spans="1:16" ht="15.75" customHeight="1">
      <c r="A6" s="415">
        <v>2022</v>
      </c>
      <c r="B6" s="415"/>
      <c r="C6" s="415"/>
      <c r="D6" s="415"/>
      <c r="E6" s="415"/>
      <c r="F6" s="415"/>
      <c r="G6" s="415"/>
      <c r="H6" s="415"/>
      <c r="I6" s="415"/>
      <c r="J6" s="415"/>
      <c r="K6" s="415"/>
      <c r="L6" s="415"/>
      <c r="M6" s="415"/>
      <c r="N6" s="415"/>
      <c r="O6" s="415"/>
    </row>
    <row r="7" spans="1:16" ht="16.5" customHeight="1">
      <c r="A7" s="488" t="s">
        <v>513</v>
      </c>
      <c r="B7" s="489"/>
      <c r="D7" s="175"/>
      <c r="E7" s="37"/>
      <c r="F7" s="498"/>
      <c r="G7" s="498"/>
      <c r="H7" s="37"/>
      <c r="I7" s="37"/>
      <c r="J7" s="37"/>
      <c r="K7" s="497"/>
      <c r="L7" s="497"/>
      <c r="N7" s="497" t="s">
        <v>512</v>
      </c>
      <c r="O7" s="497"/>
    </row>
    <row r="8" spans="1:16" ht="84" customHeight="1">
      <c r="A8" s="486" t="s">
        <v>270</v>
      </c>
      <c r="B8" s="471" t="s">
        <v>16</v>
      </c>
      <c r="C8" s="69" t="s">
        <v>56</v>
      </c>
      <c r="D8" s="44" t="s">
        <v>72</v>
      </c>
      <c r="E8" s="44" t="s">
        <v>73</v>
      </c>
      <c r="F8" s="44" t="s">
        <v>470</v>
      </c>
      <c r="G8" s="44" t="s">
        <v>74</v>
      </c>
      <c r="H8" s="44" t="s">
        <v>75</v>
      </c>
      <c r="I8" s="44" t="s">
        <v>76</v>
      </c>
      <c r="J8" s="44" t="s">
        <v>77</v>
      </c>
      <c r="K8" s="44" t="s">
        <v>78</v>
      </c>
      <c r="L8" s="44" t="s">
        <v>79</v>
      </c>
      <c r="M8" s="71" t="s">
        <v>80</v>
      </c>
      <c r="N8" s="493" t="s">
        <v>22</v>
      </c>
      <c r="O8" s="494"/>
    </row>
    <row r="9" spans="1:16" ht="80.25" customHeight="1">
      <c r="A9" s="487"/>
      <c r="B9" s="473"/>
      <c r="C9" s="73" t="s">
        <v>13</v>
      </c>
      <c r="D9" s="45" t="s">
        <v>359</v>
      </c>
      <c r="E9" s="45" t="s">
        <v>81</v>
      </c>
      <c r="F9" s="45" t="s">
        <v>82</v>
      </c>
      <c r="G9" s="45" t="s">
        <v>83</v>
      </c>
      <c r="H9" s="45" t="s">
        <v>84</v>
      </c>
      <c r="I9" s="45" t="s">
        <v>85</v>
      </c>
      <c r="J9" s="45" t="s">
        <v>86</v>
      </c>
      <c r="K9" s="45" t="s">
        <v>87</v>
      </c>
      <c r="L9" s="45" t="s">
        <v>88</v>
      </c>
      <c r="M9" s="121" t="s">
        <v>342</v>
      </c>
      <c r="N9" s="495"/>
      <c r="O9" s="496"/>
    </row>
    <row r="10" spans="1:16" ht="30" customHeight="1" thickBot="1">
      <c r="A10" s="38">
        <v>4922</v>
      </c>
      <c r="B10" s="39" t="s">
        <v>347</v>
      </c>
      <c r="C10" s="40">
        <f>SUM(D10:M10)</f>
        <v>67763</v>
      </c>
      <c r="D10" s="40">
        <v>12089</v>
      </c>
      <c r="E10" s="40">
        <v>17</v>
      </c>
      <c r="F10" s="40">
        <v>462</v>
      </c>
      <c r="G10" s="40">
        <v>23189</v>
      </c>
      <c r="H10" s="40">
        <v>7596</v>
      </c>
      <c r="I10" s="40">
        <v>432</v>
      </c>
      <c r="J10" s="40">
        <v>283</v>
      </c>
      <c r="K10" s="40">
        <v>4844</v>
      </c>
      <c r="L10" s="40">
        <v>7199</v>
      </c>
      <c r="M10" s="40">
        <v>11652</v>
      </c>
      <c r="N10" s="485" t="s">
        <v>349</v>
      </c>
      <c r="O10" s="485"/>
    </row>
    <row r="11" spans="1:16" ht="30" customHeight="1" thickBot="1">
      <c r="A11" s="41">
        <v>4923</v>
      </c>
      <c r="B11" s="42" t="s">
        <v>348</v>
      </c>
      <c r="C11" s="142">
        <f>SUM(D11:M11)</f>
        <v>391476</v>
      </c>
      <c r="D11" s="142">
        <v>56067</v>
      </c>
      <c r="E11" s="142">
        <v>1116</v>
      </c>
      <c r="F11" s="142">
        <v>6750</v>
      </c>
      <c r="G11" s="142">
        <v>66481</v>
      </c>
      <c r="H11" s="142">
        <v>76063</v>
      </c>
      <c r="I11" s="142">
        <v>23061</v>
      </c>
      <c r="J11" s="142">
        <v>5030</v>
      </c>
      <c r="K11" s="142">
        <v>55548</v>
      </c>
      <c r="L11" s="142">
        <v>49376</v>
      </c>
      <c r="M11" s="142">
        <v>51984</v>
      </c>
      <c r="N11" s="484" t="s">
        <v>139</v>
      </c>
      <c r="O11" s="484"/>
    </row>
    <row r="12" spans="1:16" ht="30" customHeight="1" thickBot="1">
      <c r="A12" s="38">
        <v>4924</v>
      </c>
      <c r="B12" s="39" t="s">
        <v>350</v>
      </c>
      <c r="C12" s="40">
        <f t="shared" ref="C12:C16" si="0">SUM(D12:M12)</f>
        <v>341372</v>
      </c>
      <c r="D12" s="40">
        <v>154888</v>
      </c>
      <c r="E12" s="40">
        <v>0</v>
      </c>
      <c r="F12" s="40">
        <v>1510</v>
      </c>
      <c r="G12" s="40">
        <v>0</v>
      </c>
      <c r="H12" s="40">
        <v>119307</v>
      </c>
      <c r="I12" s="40">
        <v>338</v>
      </c>
      <c r="J12" s="40">
        <v>20056</v>
      </c>
      <c r="K12" s="40">
        <v>43352</v>
      </c>
      <c r="L12" s="40">
        <v>0</v>
      </c>
      <c r="M12" s="40">
        <v>1921</v>
      </c>
      <c r="N12" s="485" t="s">
        <v>354</v>
      </c>
      <c r="O12" s="485"/>
    </row>
    <row r="13" spans="1:16" ht="30" customHeight="1" thickBot="1">
      <c r="A13" s="41">
        <v>4925</v>
      </c>
      <c r="B13" s="42" t="s">
        <v>352</v>
      </c>
      <c r="C13" s="142">
        <f t="shared" si="0"/>
        <v>55198</v>
      </c>
      <c r="D13" s="142">
        <v>12240</v>
      </c>
      <c r="E13" s="142">
        <v>88</v>
      </c>
      <c r="F13" s="142">
        <v>1763</v>
      </c>
      <c r="G13" s="142">
        <v>4837</v>
      </c>
      <c r="H13" s="142">
        <v>14354</v>
      </c>
      <c r="I13" s="142">
        <v>158</v>
      </c>
      <c r="J13" s="142">
        <v>2034</v>
      </c>
      <c r="K13" s="142">
        <v>5806</v>
      </c>
      <c r="L13" s="142">
        <v>123</v>
      </c>
      <c r="M13" s="142">
        <v>13795</v>
      </c>
      <c r="N13" s="484" t="s">
        <v>353</v>
      </c>
      <c r="O13" s="484"/>
    </row>
    <row r="14" spans="1:16" ht="30" customHeight="1" thickBot="1">
      <c r="A14" s="268">
        <v>5</v>
      </c>
      <c r="B14" s="269" t="s">
        <v>525</v>
      </c>
      <c r="C14" s="271">
        <v>23301508</v>
      </c>
      <c r="D14" s="271">
        <v>14410924</v>
      </c>
      <c r="E14" s="271">
        <v>65</v>
      </c>
      <c r="F14" s="271">
        <v>236577</v>
      </c>
      <c r="G14" s="271">
        <v>481953</v>
      </c>
      <c r="H14" s="271">
        <v>5306092</v>
      </c>
      <c r="I14" s="271">
        <v>69453</v>
      </c>
      <c r="J14" s="271">
        <v>121713</v>
      </c>
      <c r="K14" s="271">
        <v>2375303</v>
      </c>
      <c r="L14" s="271">
        <v>12976</v>
      </c>
      <c r="M14" s="271">
        <v>286452</v>
      </c>
      <c r="N14" s="586" t="s">
        <v>524</v>
      </c>
      <c r="O14" s="586"/>
    </row>
    <row r="15" spans="1:16" s="215" customFormat="1" ht="30" customHeight="1">
      <c r="A15" s="296">
        <v>61</v>
      </c>
      <c r="B15" s="289" t="s">
        <v>346</v>
      </c>
      <c r="C15" s="190">
        <f t="shared" si="0"/>
        <v>2357214</v>
      </c>
      <c r="D15" s="190">
        <v>1560040</v>
      </c>
      <c r="E15" s="190">
        <v>179</v>
      </c>
      <c r="F15" s="190">
        <v>6974</v>
      </c>
      <c r="G15" s="190">
        <v>529691</v>
      </c>
      <c r="H15" s="190">
        <v>54</v>
      </c>
      <c r="I15" s="190">
        <v>125437</v>
      </c>
      <c r="J15" s="190">
        <v>237</v>
      </c>
      <c r="K15" s="190">
        <v>76</v>
      </c>
      <c r="L15" s="190">
        <v>74167</v>
      </c>
      <c r="M15" s="190">
        <v>60359</v>
      </c>
      <c r="N15" s="570" t="s">
        <v>344</v>
      </c>
      <c r="O15" s="570"/>
    </row>
    <row r="16" spans="1:16" s="215" customFormat="1" ht="49.5" customHeight="1">
      <c r="A16" s="566" t="s">
        <v>13</v>
      </c>
      <c r="B16" s="566"/>
      <c r="C16" s="266">
        <f t="shared" si="0"/>
        <v>26514531</v>
      </c>
      <c r="D16" s="143">
        <f t="shared" ref="D16:M16" si="1">SUM(D10:D15)</f>
        <v>16206248</v>
      </c>
      <c r="E16" s="143">
        <f t="shared" si="1"/>
        <v>1465</v>
      </c>
      <c r="F16" s="143">
        <f t="shared" si="1"/>
        <v>254036</v>
      </c>
      <c r="G16" s="143">
        <f t="shared" si="1"/>
        <v>1106151</v>
      </c>
      <c r="H16" s="143">
        <f t="shared" si="1"/>
        <v>5523466</v>
      </c>
      <c r="I16" s="143">
        <f t="shared" si="1"/>
        <v>218879</v>
      </c>
      <c r="J16" s="143">
        <f t="shared" si="1"/>
        <v>149353</v>
      </c>
      <c r="K16" s="143">
        <f t="shared" si="1"/>
        <v>2484929</v>
      </c>
      <c r="L16" s="143">
        <f t="shared" si="1"/>
        <v>143841</v>
      </c>
      <c r="M16" s="143">
        <f t="shared" si="1"/>
        <v>426163</v>
      </c>
      <c r="N16" s="561" t="s">
        <v>10</v>
      </c>
      <c r="O16" s="561"/>
    </row>
    <row r="26" s="12" customFormat="1"/>
    <row r="27" s="12" customFormat="1"/>
    <row r="28" s="12" customFormat="1"/>
    <row r="29" s="12" customFormat="1"/>
    <row r="30" s="12" customFormat="1"/>
    <row r="31" s="12" customFormat="1"/>
  </sheetData>
  <mergeCells count="22">
    <mergeCell ref="A5:O5"/>
    <mergeCell ref="A1:L1"/>
    <mergeCell ref="M1:O1"/>
    <mergeCell ref="A2:O2"/>
    <mergeCell ref="A3:O3"/>
    <mergeCell ref="A4:O4"/>
    <mergeCell ref="N15:O15"/>
    <mergeCell ref="A16:B16"/>
    <mergeCell ref="N16:O16"/>
    <mergeCell ref="A6:O6"/>
    <mergeCell ref="A7:B7"/>
    <mergeCell ref="F7:G7"/>
    <mergeCell ref="K7:L7"/>
    <mergeCell ref="N7:O7"/>
    <mergeCell ref="A8:A9"/>
    <mergeCell ref="B8:B9"/>
    <mergeCell ref="N8:O9"/>
    <mergeCell ref="N10:O10"/>
    <mergeCell ref="N11:O11"/>
    <mergeCell ref="N12:O12"/>
    <mergeCell ref="N13:O13"/>
    <mergeCell ref="N14:O14"/>
  </mergeCells>
  <printOptions horizontalCentered="1" verticalCentered="1"/>
  <pageMargins left="0.39370078740157483" right="0.39370078740157483" top="0" bottom="0" header="0.31496062992125984" footer="0.31496062992125984"/>
  <pageSetup paperSize="9" scale="71"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976B7-C71D-4E78-9F02-0DA1CB6358F9}">
  <sheetPr codeName="Sheet38">
    <tabColor theme="3" tint="0.39997558519241921"/>
  </sheetPr>
  <dimension ref="A1:P22"/>
  <sheetViews>
    <sheetView view="pageBreakPreview" zoomScaleNormal="100" zoomScaleSheetLayoutView="100" workbookViewId="0">
      <selection activeCell="P44" sqref="P44"/>
    </sheetView>
  </sheetViews>
  <sheetFormatPr defaultColWidth="9.125" defaultRowHeight="15"/>
  <cols>
    <col min="1" max="1" width="6.625" style="46" customWidth="1"/>
    <col min="2" max="2" width="35.625" style="12" customWidth="1"/>
    <col min="3" max="3" width="10.625" style="94" customWidth="1"/>
    <col min="4" max="4" width="8.625" style="12" customWidth="1"/>
    <col min="5" max="5" width="11" style="94" customWidth="1"/>
    <col min="6" max="11" width="8.625" style="12" customWidth="1"/>
    <col min="12" max="12" width="30.625" style="12" customWidth="1"/>
    <col min="13" max="13" width="6.625" style="12" customWidth="1"/>
    <col min="14" max="16384" width="9.125" style="12"/>
  </cols>
  <sheetData>
    <row r="1" spans="1:16" s="5" customFormat="1" ht="51.75" customHeight="1">
      <c r="A1" s="406"/>
      <c r="B1" s="352"/>
      <c r="C1" s="352"/>
      <c r="D1" s="352"/>
      <c r="E1" s="352"/>
      <c r="F1" s="352"/>
      <c r="G1" s="352"/>
      <c r="H1" s="352"/>
      <c r="I1" s="352"/>
      <c r="J1" s="352"/>
      <c r="K1" s="352"/>
      <c r="L1" s="352"/>
      <c r="M1" s="352"/>
      <c r="N1" s="10"/>
    </row>
    <row r="2" spans="1:16" ht="18" customHeight="1">
      <c r="A2" s="407" t="s">
        <v>108</v>
      </c>
      <c r="B2" s="407"/>
      <c r="C2" s="407"/>
      <c r="D2" s="407"/>
      <c r="E2" s="407"/>
      <c r="F2" s="407"/>
      <c r="G2" s="407"/>
      <c r="H2" s="407"/>
      <c r="I2" s="407"/>
      <c r="J2" s="407"/>
      <c r="K2" s="407"/>
      <c r="L2" s="407"/>
      <c r="M2" s="407"/>
    </row>
    <row r="3" spans="1:16" ht="18" customHeight="1">
      <c r="A3" s="407" t="s">
        <v>1</v>
      </c>
      <c r="B3" s="407"/>
      <c r="C3" s="407"/>
      <c r="D3" s="407"/>
      <c r="E3" s="407"/>
      <c r="F3" s="407"/>
      <c r="G3" s="407"/>
      <c r="H3" s="407"/>
      <c r="I3" s="407"/>
      <c r="J3" s="407"/>
      <c r="K3" s="407"/>
      <c r="L3" s="407"/>
      <c r="M3" s="407"/>
      <c r="N3" s="100"/>
      <c r="O3" s="100"/>
      <c r="P3" s="100"/>
    </row>
    <row r="4" spans="1:16" ht="15.75" customHeight="1">
      <c r="A4" s="415" t="s">
        <v>109</v>
      </c>
      <c r="B4" s="415"/>
      <c r="C4" s="415"/>
      <c r="D4" s="415"/>
      <c r="E4" s="415"/>
      <c r="F4" s="415"/>
      <c r="G4" s="415"/>
      <c r="H4" s="415"/>
      <c r="I4" s="415"/>
      <c r="J4" s="415"/>
      <c r="K4" s="415"/>
      <c r="L4" s="415"/>
      <c r="M4" s="415"/>
    </row>
    <row r="5" spans="1:16" ht="15.75" customHeight="1">
      <c r="A5" s="415" t="s">
        <v>135</v>
      </c>
      <c r="B5" s="415"/>
      <c r="C5" s="415"/>
      <c r="D5" s="415"/>
      <c r="E5" s="415"/>
      <c r="F5" s="415"/>
      <c r="G5" s="415"/>
      <c r="H5" s="415"/>
      <c r="I5" s="415"/>
      <c r="J5" s="415"/>
      <c r="K5" s="415"/>
      <c r="L5" s="415"/>
      <c r="M5" s="415"/>
    </row>
    <row r="6" spans="1:16" ht="15.75" customHeight="1">
      <c r="A6" s="415">
        <v>2022</v>
      </c>
      <c r="B6" s="415"/>
      <c r="C6" s="415"/>
      <c r="D6" s="415"/>
      <c r="E6" s="415"/>
      <c r="F6" s="415"/>
      <c r="G6" s="415"/>
      <c r="H6" s="415"/>
      <c r="I6" s="415"/>
      <c r="J6" s="415"/>
      <c r="K6" s="415"/>
      <c r="L6" s="415"/>
      <c r="M6" s="415"/>
    </row>
    <row r="7" spans="1:16" ht="18">
      <c r="A7" s="450" t="s">
        <v>476</v>
      </c>
      <c r="B7" s="451"/>
      <c r="C7" s="415"/>
      <c r="D7" s="507"/>
      <c r="E7" s="415"/>
      <c r="F7" s="415"/>
      <c r="G7" s="415"/>
      <c r="H7" s="415"/>
      <c r="I7" s="415"/>
      <c r="J7" s="415"/>
      <c r="K7" s="415"/>
      <c r="L7" s="452" t="s">
        <v>475</v>
      </c>
      <c r="M7" s="452"/>
    </row>
    <row r="8" spans="1:16" s="7" customFormat="1" ht="23.1" customHeight="1">
      <c r="A8" s="467" t="s">
        <v>268</v>
      </c>
      <c r="B8" s="471" t="s">
        <v>16</v>
      </c>
      <c r="C8" s="499" t="s">
        <v>91</v>
      </c>
      <c r="D8" s="499" t="s">
        <v>92</v>
      </c>
      <c r="E8" s="499" t="s">
        <v>93</v>
      </c>
      <c r="F8" s="499" t="s">
        <v>511</v>
      </c>
      <c r="G8" s="499"/>
      <c r="H8" s="499"/>
      <c r="I8" s="499" t="s">
        <v>94</v>
      </c>
      <c r="J8" s="499"/>
      <c r="K8" s="499"/>
      <c r="L8" s="504" t="s">
        <v>95</v>
      </c>
      <c r="M8" s="504"/>
    </row>
    <row r="9" spans="1:16" s="7" customFormat="1" ht="23.1" customHeight="1">
      <c r="A9" s="468"/>
      <c r="B9" s="472"/>
      <c r="C9" s="500"/>
      <c r="D9" s="500"/>
      <c r="E9" s="500"/>
      <c r="F9" s="503" t="s">
        <v>502</v>
      </c>
      <c r="G9" s="503"/>
      <c r="H9" s="503"/>
      <c r="I9" s="503" t="s">
        <v>96</v>
      </c>
      <c r="J9" s="503"/>
      <c r="K9" s="503"/>
      <c r="L9" s="505"/>
      <c r="M9" s="505"/>
    </row>
    <row r="10" spans="1:16" s="7" customFormat="1" ht="23.1" customHeight="1">
      <c r="A10" s="468"/>
      <c r="B10" s="472"/>
      <c r="C10" s="501" t="s">
        <v>97</v>
      </c>
      <c r="D10" s="501" t="s">
        <v>98</v>
      </c>
      <c r="E10" s="501" t="s">
        <v>99</v>
      </c>
      <c r="F10" s="69" t="s">
        <v>10</v>
      </c>
      <c r="G10" s="69" t="s">
        <v>100</v>
      </c>
      <c r="H10" s="69" t="s">
        <v>101</v>
      </c>
      <c r="I10" s="69" t="s">
        <v>10</v>
      </c>
      <c r="J10" s="44" t="s">
        <v>102</v>
      </c>
      <c r="K10" s="44" t="s">
        <v>103</v>
      </c>
      <c r="L10" s="505"/>
      <c r="M10" s="505"/>
    </row>
    <row r="11" spans="1:16" s="7" customFormat="1" ht="23.1" customHeight="1">
      <c r="A11" s="469"/>
      <c r="B11" s="473"/>
      <c r="C11" s="502"/>
      <c r="D11" s="502"/>
      <c r="E11" s="502"/>
      <c r="F11" s="73" t="s">
        <v>13</v>
      </c>
      <c r="G11" s="73" t="s">
        <v>104</v>
      </c>
      <c r="H11" s="73" t="s">
        <v>105</v>
      </c>
      <c r="I11" s="73" t="s">
        <v>13</v>
      </c>
      <c r="J11" s="45" t="s">
        <v>106</v>
      </c>
      <c r="K11" s="45" t="s">
        <v>107</v>
      </c>
      <c r="L11" s="506"/>
      <c r="M11" s="506"/>
    </row>
    <row r="12" spans="1:16" ht="39.75" customHeight="1">
      <c r="A12" s="32">
        <v>49</v>
      </c>
      <c r="B12" s="33" t="s">
        <v>345</v>
      </c>
      <c r="C12" s="328">
        <v>3322060</v>
      </c>
      <c r="D12" s="328">
        <v>607846</v>
      </c>
      <c r="E12" s="328">
        <v>3929906</v>
      </c>
      <c r="F12" s="329">
        <f>H12+G12</f>
        <v>1766067</v>
      </c>
      <c r="G12" s="328">
        <v>855811</v>
      </c>
      <c r="H12" s="328">
        <v>910256</v>
      </c>
      <c r="I12" s="329">
        <f>K12+J12</f>
        <v>5695973</v>
      </c>
      <c r="J12" s="328">
        <v>592467</v>
      </c>
      <c r="K12" s="328">
        <v>5103506</v>
      </c>
      <c r="L12" s="404" t="s">
        <v>343</v>
      </c>
      <c r="M12" s="405"/>
    </row>
    <row r="13" spans="1:16" s="215" customFormat="1" ht="39.75" customHeight="1" thickBot="1">
      <c r="A13" s="139">
        <v>5</v>
      </c>
      <c r="B13" s="140" t="s">
        <v>525</v>
      </c>
      <c r="C13" s="160">
        <v>23286733</v>
      </c>
      <c r="D13" s="160">
        <v>10389676</v>
      </c>
      <c r="E13" s="160">
        <v>33676409</v>
      </c>
      <c r="F13" s="160">
        <f>H13+G13</f>
        <v>54072294</v>
      </c>
      <c r="G13" s="141">
        <v>23301509</v>
      </c>
      <c r="H13" s="141">
        <v>30770785</v>
      </c>
      <c r="I13" s="160">
        <f>K13+J13</f>
        <v>87748703</v>
      </c>
      <c r="J13" s="141">
        <v>5871510</v>
      </c>
      <c r="K13" s="141">
        <v>81877193</v>
      </c>
      <c r="L13" s="578" t="s">
        <v>524</v>
      </c>
      <c r="M13" s="578"/>
    </row>
    <row r="14" spans="1:16" ht="39.75" customHeight="1">
      <c r="A14" s="331">
        <v>61</v>
      </c>
      <c r="B14" s="332" t="s">
        <v>346</v>
      </c>
      <c r="C14" s="333">
        <v>5168421</v>
      </c>
      <c r="D14" s="333">
        <v>804897</v>
      </c>
      <c r="E14" s="333">
        <v>5973318</v>
      </c>
      <c r="F14" s="333">
        <f t="shared" ref="F14:F15" si="0">H14+G14</f>
        <v>2853143</v>
      </c>
      <c r="G14" s="333">
        <v>2357215</v>
      </c>
      <c r="H14" s="333">
        <v>495928</v>
      </c>
      <c r="I14" s="333">
        <f t="shared" ref="I14:I15" si="1">K14+J14</f>
        <v>8826461</v>
      </c>
      <c r="J14" s="333">
        <v>750546</v>
      </c>
      <c r="K14" s="333">
        <v>8075915</v>
      </c>
      <c r="L14" s="588" t="s">
        <v>344</v>
      </c>
      <c r="M14" s="589"/>
    </row>
    <row r="15" spans="1:16" s="215" customFormat="1" ht="44.25" customHeight="1">
      <c r="A15" s="474" t="s">
        <v>13</v>
      </c>
      <c r="B15" s="474"/>
      <c r="C15" s="330">
        <f t="shared" ref="C15:J15" si="2">SUM(C12:C14)</f>
        <v>31777214</v>
      </c>
      <c r="D15" s="330">
        <f t="shared" si="2"/>
        <v>11802419</v>
      </c>
      <c r="E15" s="330">
        <f t="shared" si="2"/>
        <v>43579633</v>
      </c>
      <c r="F15" s="330">
        <f t="shared" si="0"/>
        <v>58691504</v>
      </c>
      <c r="G15" s="330">
        <f t="shared" si="2"/>
        <v>26514535</v>
      </c>
      <c r="H15" s="330">
        <f t="shared" si="2"/>
        <v>32176969</v>
      </c>
      <c r="I15" s="330">
        <f t="shared" si="1"/>
        <v>102271137</v>
      </c>
      <c r="J15" s="330">
        <f t="shared" si="2"/>
        <v>7214523</v>
      </c>
      <c r="K15" s="330">
        <f>SUM(K12:K14)</f>
        <v>95056614</v>
      </c>
      <c r="L15" s="587" t="s">
        <v>10</v>
      </c>
      <c r="M15" s="587"/>
    </row>
    <row r="18" spans="3:15" ht="14.25" customHeight="1">
      <c r="C18" s="12"/>
      <c r="E18" s="12"/>
    </row>
    <row r="19" spans="3:15" ht="14.25" customHeight="1">
      <c r="C19" s="12"/>
      <c r="E19" s="12"/>
      <c r="I19" s="125"/>
    </row>
    <row r="20" spans="3:15" ht="14.25" customHeight="1">
      <c r="C20" s="12"/>
      <c r="E20" s="12"/>
      <c r="I20" s="125"/>
    </row>
    <row r="21" spans="3:15" ht="14.25" customHeight="1">
      <c r="C21" s="12"/>
      <c r="E21" s="12"/>
      <c r="K21" s="125"/>
      <c r="L21" s="125"/>
      <c r="M21"/>
      <c r="N21"/>
      <c r="O21" s="125"/>
    </row>
    <row r="22" spans="3:15" ht="14.25" customHeight="1">
      <c r="C22" s="12"/>
      <c r="E22" s="12"/>
      <c r="K22" s="125"/>
      <c r="L22" s="125"/>
      <c r="M22"/>
      <c r="N22"/>
      <c r="O22" s="125"/>
    </row>
  </sheetData>
  <mergeCells count="27">
    <mergeCell ref="A6:M6"/>
    <mergeCell ref="A1:M1"/>
    <mergeCell ref="A2:M2"/>
    <mergeCell ref="A3:M3"/>
    <mergeCell ref="A4:M4"/>
    <mergeCell ref="A5:M5"/>
    <mergeCell ref="A7:B7"/>
    <mergeCell ref="C7:K7"/>
    <mergeCell ref="L7:M7"/>
    <mergeCell ref="A8:A11"/>
    <mergeCell ref="B8:B11"/>
    <mergeCell ref="C8:C9"/>
    <mergeCell ref="D8:D9"/>
    <mergeCell ref="E8:E9"/>
    <mergeCell ref="F8:H8"/>
    <mergeCell ref="I8:K8"/>
    <mergeCell ref="L8:M11"/>
    <mergeCell ref="F9:H9"/>
    <mergeCell ref="I9:K9"/>
    <mergeCell ref="C10:C11"/>
    <mergeCell ref="D10:D11"/>
    <mergeCell ref="E10:E11"/>
    <mergeCell ref="A15:B15"/>
    <mergeCell ref="L15:M15"/>
    <mergeCell ref="L12:M12"/>
    <mergeCell ref="L13:M13"/>
    <mergeCell ref="L14:M14"/>
  </mergeCells>
  <printOptions horizontalCentered="1" verticalCentered="1"/>
  <pageMargins left="0" right="0" top="0" bottom="0" header="0.31496062992125984" footer="0.31496062992125984"/>
  <pageSetup paperSize="9" scale="80" orientation="landscape"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1DB794-D65A-4904-911C-11D3B15CAC51}">
  <sheetPr codeName="Sheet39">
    <tabColor theme="3" tint="0.39997558519241921"/>
  </sheetPr>
  <dimension ref="A1:N40"/>
  <sheetViews>
    <sheetView view="pageBreakPreview" topLeftCell="A7" zoomScale="90" zoomScaleNormal="100" zoomScaleSheetLayoutView="90" workbookViewId="0">
      <selection activeCell="P44" sqref="P44"/>
    </sheetView>
  </sheetViews>
  <sheetFormatPr defaultColWidth="9.125" defaultRowHeight="15"/>
  <cols>
    <col min="1" max="1" width="7.625" style="46" customWidth="1"/>
    <col min="2" max="2" width="30.625" style="12" customWidth="1"/>
    <col min="3" max="3" width="10.625" style="94" customWidth="1"/>
    <col min="4" max="4" width="9.75" style="12" customWidth="1"/>
    <col min="5" max="5" width="10.375" style="94" customWidth="1"/>
    <col min="6" max="6" width="9.75" style="12" customWidth="1"/>
    <col min="7" max="8" width="8.75" style="12" customWidth="1"/>
    <col min="9" max="9" width="9.75" style="12" customWidth="1"/>
    <col min="10" max="11" width="8.75" style="12" customWidth="1"/>
    <col min="12" max="12" width="25.625" style="12" customWidth="1"/>
    <col min="13" max="13" width="7.625" style="12" customWidth="1"/>
    <col min="14" max="16384" width="9.125" style="12"/>
  </cols>
  <sheetData>
    <row r="1" spans="1:14" s="5" customFormat="1" ht="47.25" customHeight="1">
      <c r="A1" s="406"/>
      <c r="B1" s="352"/>
      <c r="C1" s="352"/>
      <c r="D1" s="352"/>
      <c r="E1" s="352"/>
      <c r="F1" s="352"/>
      <c r="G1" s="352"/>
      <c r="H1" s="352"/>
      <c r="I1" s="352"/>
      <c r="J1" s="352"/>
      <c r="K1" s="352"/>
      <c r="L1" s="352"/>
      <c r="M1" s="352"/>
      <c r="N1" s="10"/>
    </row>
    <row r="2" spans="1:14" ht="18" customHeight="1">
      <c r="A2" s="407" t="s">
        <v>108</v>
      </c>
      <c r="B2" s="407"/>
      <c r="C2" s="407"/>
      <c r="D2" s="407"/>
      <c r="E2" s="407"/>
      <c r="F2" s="407"/>
      <c r="G2" s="407"/>
      <c r="H2" s="407"/>
      <c r="I2" s="407"/>
      <c r="J2" s="407"/>
      <c r="K2" s="407"/>
      <c r="L2" s="407"/>
    </row>
    <row r="3" spans="1:14" ht="18" customHeight="1">
      <c r="A3" s="407" t="s">
        <v>1</v>
      </c>
      <c r="B3" s="407"/>
      <c r="C3" s="407"/>
      <c r="D3" s="407"/>
      <c r="E3" s="407"/>
      <c r="F3" s="407"/>
      <c r="G3" s="407"/>
      <c r="H3" s="407"/>
      <c r="I3" s="407"/>
      <c r="J3" s="407"/>
      <c r="K3" s="407"/>
      <c r="L3" s="407"/>
      <c r="M3" s="407"/>
      <c r="N3" s="100"/>
    </row>
    <row r="4" spans="1:14" ht="15.75" customHeight="1">
      <c r="A4" s="415" t="s">
        <v>109</v>
      </c>
      <c r="B4" s="415"/>
      <c r="C4" s="415"/>
      <c r="D4" s="415"/>
      <c r="E4" s="415"/>
      <c r="F4" s="415"/>
      <c r="G4" s="415"/>
      <c r="H4" s="415"/>
      <c r="I4" s="415"/>
      <c r="J4" s="415"/>
      <c r="K4" s="415"/>
      <c r="L4" s="415"/>
    </row>
    <row r="5" spans="1:14" ht="15.75" customHeight="1">
      <c r="A5" s="415" t="s">
        <v>135</v>
      </c>
      <c r="B5" s="415"/>
      <c r="C5" s="415"/>
      <c r="D5" s="415"/>
      <c r="E5" s="415"/>
      <c r="F5" s="415"/>
      <c r="G5" s="415"/>
      <c r="H5" s="415"/>
      <c r="I5" s="415"/>
      <c r="J5" s="415"/>
      <c r="K5" s="415"/>
      <c r="L5" s="415"/>
    </row>
    <row r="6" spans="1:14" ht="15.75" customHeight="1">
      <c r="A6" s="415">
        <v>2022</v>
      </c>
      <c r="B6" s="415"/>
      <c r="C6" s="415"/>
      <c r="D6" s="415"/>
      <c r="E6" s="415"/>
      <c r="F6" s="415"/>
      <c r="G6" s="415"/>
      <c r="H6" s="415"/>
      <c r="I6" s="415"/>
      <c r="J6" s="415"/>
      <c r="K6" s="415"/>
      <c r="L6" s="415"/>
      <c r="M6" s="415"/>
    </row>
    <row r="7" spans="1:14" ht="16.5" customHeight="1">
      <c r="A7" s="450" t="s">
        <v>478</v>
      </c>
      <c r="B7" s="451"/>
      <c r="C7" s="515"/>
      <c r="D7" s="516"/>
      <c r="E7" s="515"/>
      <c r="F7" s="515"/>
      <c r="G7" s="515"/>
      <c r="H7" s="515"/>
      <c r="I7" s="515"/>
      <c r="J7" s="515"/>
      <c r="K7" s="515"/>
      <c r="L7" s="452" t="s">
        <v>477</v>
      </c>
      <c r="M7" s="452"/>
    </row>
    <row r="8" spans="1:14" ht="21" customHeight="1">
      <c r="A8" s="467" t="s">
        <v>287</v>
      </c>
      <c r="B8" s="471" t="s">
        <v>16</v>
      </c>
      <c r="C8" s="466" t="s">
        <v>91</v>
      </c>
      <c r="D8" s="466" t="s">
        <v>92</v>
      </c>
      <c r="E8" s="466" t="s">
        <v>93</v>
      </c>
      <c r="F8" s="466" t="s">
        <v>501</v>
      </c>
      <c r="G8" s="466"/>
      <c r="H8" s="466"/>
      <c r="I8" s="466" t="s">
        <v>94</v>
      </c>
      <c r="J8" s="466"/>
      <c r="K8" s="466"/>
      <c r="L8" s="524" t="s">
        <v>95</v>
      </c>
      <c r="M8" s="525"/>
    </row>
    <row r="9" spans="1:14" ht="21" customHeight="1">
      <c r="A9" s="468"/>
      <c r="B9" s="472"/>
      <c r="C9" s="399"/>
      <c r="D9" s="399"/>
      <c r="E9" s="399"/>
      <c r="F9" s="530" t="s">
        <v>502</v>
      </c>
      <c r="G9" s="530"/>
      <c r="H9" s="530"/>
      <c r="I9" s="530" t="s">
        <v>96</v>
      </c>
      <c r="J9" s="530"/>
      <c r="K9" s="530"/>
      <c r="L9" s="526"/>
      <c r="M9" s="527"/>
    </row>
    <row r="10" spans="1:14" ht="26.1" customHeight="1">
      <c r="A10" s="468"/>
      <c r="B10" s="472"/>
      <c r="C10" s="517" t="s">
        <v>97</v>
      </c>
      <c r="D10" s="517" t="s">
        <v>98</v>
      </c>
      <c r="E10" s="517" t="s">
        <v>99</v>
      </c>
      <c r="F10" s="69" t="s">
        <v>10</v>
      </c>
      <c r="G10" s="69" t="s">
        <v>100</v>
      </c>
      <c r="H10" s="69" t="s">
        <v>101</v>
      </c>
      <c r="I10" s="69" t="s">
        <v>10</v>
      </c>
      <c r="J10" s="69" t="s">
        <v>102</v>
      </c>
      <c r="K10" s="69" t="s">
        <v>103</v>
      </c>
      <c r="L10" s="526"/>
      <c r="M10" s="527"/>
    </row>
    <row r="11" spans="1:14" ht="26.1" customHeight="1">
      <c r="A11" s="469"/>
      <c r="B11" s="473"/>
      <c r="C11" s="518"/>
      <c r="D11" s="518"/>
      <c r="E11" s="518"/>
      <c r="F11" s="73" t="s">
        <v>13</v>
      </c>
      <c r="G11" s="73" t="s">
        <v>104</v>
      </c>
      <c r="H11" s="73" t="s">
        <v>105</v>
      </c>
      <c r="I11" s="73" t="s">
        <v>13</v>
      </c>
      <c r="J11" s="73" t="s">
        <v>106</v>
      </c>
      <c r="K11" s="73" t="s">
        <v>107</v>
      </c>
      <c r="L11" s="528"/>
      <c r="M11" s="529"/>
    </row>
    <row r="12" spans="1:14" ht="24" customHeight="1" thickBot="1">
      <c r="A12" s="38">
        <v>4922</v>
      </c>
      <c r="B12" s="39" t="s">
        <v>347</v>
      </c>
      <c r="C12" s="120">
        <v>286733</v>
      </c>
      <c r="D12" s="120">
        <v>84169</v>
      </c>
      <c r="E12" s="120">
        <v>370902</v>
      </c>
      <c r="F12" s="120">
        <f>H12+G12</f>
        <v>110395</v>
      </c>
      <c r="G12" s="129">
        <v>67765</v>
      </c>
      <c r="H12" s="129">
        <v>42630</v>
      </c>
      <c r="I12" s="120">
        <f>K12+J12</f>
        <v>481297</v>
      </c>
      <c r="J12" s="129">
        <v>42452</v>
      </c>
      <c r="K12" s="129">
        <v>438845</v>
      </c>
      <c r="L12" s="485" t="s">
        <v>349</v>
      </c>
      <c r="M12" s="485"/>
    </row>
    <row r="13" spans="1:14" ht="24" customHeight="1" thickBot="1">
      <c r="A13" s="41">
        <v>4923</v>
      </c>
      <c r="B13" s="42" t="s">
        <v>348</v>
      </c>
      <c r="C13" s="160">
        <v>1621616</v>
      </c>
      <c r="D13" s="160">
        <v>332559</v>
      </c>
      <c r="E13" s="160">
        <v>1954175</v>
      </c>
      <c r="F13" s="160">
        <f t="shared" ref="F13:F17" si="0">H13+G13</f>
        <v>858769</v>
      </c>
      <c r="G13" s="141">
        <v>391476</v>
      </c>
      <c r="H13" s="141">
        <v>467293</v>
      </c>
      <c r="I13" s="160">
        <f t="shared" ref="I13:I17" si="1">K13+J13</f>
        <v>2812944</v>
      </c>
      <c r="J13" s="141">
        <v>456591</v>
      </c>
      <c r="K13" s="141">
        <v>2356353</v>
      </c>
      <c r="L13" s="484" t="s">
        <v>139</v>
      </c>
      <c r="M13" s="484"/>
    </row>
    <row r="14" spans="1:14" ht="35.1" customHeight="1" thickBot="1">
      <c r="A14" s="38">
        <v>4924</v>
      </c>
      <c r="B14" s="39" t="s">
        <v>350</v>
      </c>
      <c r="C14" s="120">
        <v>986245</v>
      </c>
      <c r="D14" s="120">
        <v>136314</v>
      </c>
      <c r="E14" s="120">
        <v>1122559</v>
      </c>
      <c r="F14" s="120">
        <f t="shared" si="0"/>
        <v>644725</v>
      </c>
      <c r="G14" s="129">
        <v>341371</v>
      </c>
      <c r="H14" s="129">
        <v>303354</v>
      </c>
      <c r="I14" s="120">
        <f t="shared" si="1"/>
        <v>1767284</v>
      </c>
      <c r="J14" s="129">
        <v>60543</v>
      </c>
      <c r="K14" s="129">
        <v>1706741</v>
      </c>
      <c r="L14" s="485" t="s">
        <v>354</v>
      </c>
      <c r="M14" s="485"/>
    </row>
    <row r="15" spans="1:14" ht="35.1" customHeight="1" thickBot="1">
      <c r="A15" s="41">
        <v>4925</v>
      </c>
      <c r="B15" s="42" t="s">
        <v>352</v>
      </c>
      <c r="C15" s="160">
        <v>427466</v>
      </c>
      <c r="D15" s="160">
        <v>54804</v>
      </c>
      <c r="E15" s="160">
        <v>482270</v>
      </c>
      <c r="F15" s="160">
        <f t="shared" si="0"/>
        <v>152178</v>
      </c>
      <c r="G15" s="141">
        <v>55198</v>
      </c>
      <c r="H15" s="141">
        <v>96980</v>
      </c>
      <c r="I15" s="160">
        <f t="shared" si="1"/>
        <v>634448</v>
      </c>
      <c r="J15" s="141">
        <v>32881</v>
      </c>
      <c r="K15" s="141">
        <v>601567</v>
      </c>
      <c r="L15" s="484" t="s">
        <v>353</v>
      </c>
      <c r="M15" s="484"/>
    </row>
    <row r="16" spans="1:14" ht="36.75" customHeight="1" thickBot="1">
      <c r="A16" s="268">
        <v>5</v>
      </c>
      <c r="B16" s="269" t="s">
        <v>525</v>
      </c>
      <c r="C16" s="275">
        <v>23286731</v>
      </c>
      <c r="D16" s="275">
        <v>10389676</v>
      </c>
      <c r="E16" s="275">
        <v>33676407</v>
      </c>
      <c r="F16" s="334">
        <f t="shared" si="0"/>
        <v>54072295</v>
      </c>
      <c r="G16" s="275">
        <v>23301510</v>
      </c>
      <c r="H16" s="275">
        <v>30770785</v>
      </c>
      <c r="I16" s="334">
        <f t="shared" si="1"/>
        <v>87748702</v>
      </c>
      <c r="J16" s="275">
        <v>5871510</v>
      </c>
      <c r="K16" s="275">
        <v>81877192</v>
      </c>
      <c r="L16" s="586" t="s">
        <v>524</v>
      </c>
      <c r="M16" s="586"/>
    </row>
    <row r="17" spans="1:13" s="215" customFormat="1" ht="24" customHeight="1">
      <c r="A17" s="301">
        <v>61</v>
      </c>
      <c r="B17" s="188" t="s">
        <v>346</v>
      </c>
      <c r="C17" s="302">
        <v>5168421</v>
      </c>
      <c r="D17" s="302">
        <v>804897</v>
      </c>
      <c r="E17" s="302">
        <v>5973318</v>
      </c>
      <c r="F17" s="302">
        <f t="shared" si="0"/>
        <v>2853143</v>
      </c>
      <c r="G17" s="303">
        <v>2357215</v>
      </c>
      <c r="H17" s="303">
        <v>495928</v>
      </c>
      <c r="I17" s="302">
        <f t="shared" si="1"/>
        <v>8826461</v>
      </c>
      <c r="J17" s="303">
        <v>750546</v>
      </c>
      <c r="K17" s="303">
        <v>8075915</v>
      </c>
      <c r="L17" s="483" t="s">
        <v>344</v>
      </c>
      <c r="M17" s="483"/>
    </row>
    <row r="18" spans="1:13" ht="40.5" customHeight="1">
      <c r="A18" s="566" t="s">
        <v>13</v>
      </c>
      <c r="B18" s="566"/>
      <c r="C18" s="144">
        <f t="shared" ref="C18:J18" si="2">SUM(C12:C17)</f>
        <v>31777212</v>
      </c>
      <c r="D18" s="144">
        <f t="shared" si="2"/>
        <v>11802419</v>
      </c>
      <c r="E18" s="144">
        <f t="shared" si="2"/>
        <v>43579631</v>
      </c>
      <c r="F18" s="144">
        <f t="shared" si="2"/>
        <v>58691505</v>
      </c>
      <c r="G18" s="144">
        <f t="shared" si="2"/>
        <v>26514535</v>
      </c>
      <c r="H18" s="144">
        <f t="shared" si="2"/>
        <v>32176970</v>
      </c>
      <c r="I18" s="144">
        <f>SUM(I12:I17)</f>
        <v>102271136</v>
      </c>
      <c r="J18" s="144">
        <f t="shared" si="2"/>
        <v>7214523</v>
      </c>
      <c r="K18" s="144">
        <f>SUM(K12:K17)</f>
        <v>95056613</v>
      </c>
      <c r="L18" s="561" t="s">
        <v>10</v>
      </c>
      <c r="M18" s="561"/>
    </row>
    <row r="22" spans="1:13" ht="14.25">
      <c r="C22" s="12"/>
      <c r="E22" s="12"/>
    </row>
    <row r="23" spans="1:13" ht="14.25">
      <c r="C23" s="12"/>
      <c r="E23" s="12"/>
    </row>
    <row r="24" spans="1:13" ht="14.25">
      <c r="C24" s="12"/>
      <c r="E24" s="12"/>
    </row>
    <row r="25" spans="1:13" ht="14.25">
      <c r="C25" s="12"/>
      <c r="E25" s="12"/>
    </row>
    <row r="26" spans="1:13" ht="14.25">
      <c r="A26" s="12"/>
      <c r="C26" s="12"/>
      <c r="E26" s="12"/>
    </row>
    <row r="27" spans="1:13" ht="14.25">
      <c r="A27" s="12"/>
      <c r="C27" s="12"/>
      <c r="E27" s="12"/>
    </row>
    <row r="28" spans="1:13" ht="14.25">
      <c r="A28" s="12"/>
      <c r="C28" s="12"/>
      <c r="E28" s="12"/>
    </row>
    <row r="29" spans="1:13" ht="14.25">
      <c r="A29" s="12"/>
      <c r="C29" s="12"/>
      <c r="E29" s="12"/>
    </row>
    <row r="30" spans="1:13" ht="14.25">
      <c r="A30" s="12"/>
      <c r="C30" s="12"/>
      <c r="E30" s="12"/>
    </row>
    <row r="31" spans="1:13" ht="14.25">
      <c r="A31" s="12"/>
      <c r="C31" s="12"/>
      <c r="E31" s="12"/>
    </row>
    <row r="32" spans="1:13" ht="14.25">
      <c r="A32" s="12"/>
      <c r="C32" s="12"/>
      <c r="E32" s="12"/>
    </row>
    <row r="33" spans="1:5" ht="14.25">
      <c r="A33" s="12"/>
      <c r="C33" s="12"/>
      <c r="E33" s="12"/>
    </row>
    <row r="34" spans="1:5" ht="14.25">
      <c r="A34" s="12"/>
      <c r="C34" s="12"/>
      <c r="E34" s="12"/>
    </row>
    <row r="35" spans="1:5" ht="14.25">
      <c r="A35" s="12"/>
      <c r="C35" s="12"/>
      <c r="E35" s="12"/>
    </row>
    <row r="36" spans="1:5" ht="14.25">
      <c r="A36" s="12"/>
      <c r="C36" s="12"/>
      <c r="E36" s="12"/>
    </row>
    <row r="37" spans="1:5">
      <c r="A37" s="12"/>
    </row>
    <row r="38" spans="1:5">
      <c r="A38" s="12"/>
    </row>
    <row r="39" spans="1:5">
      <c r="A39" s="12"/>
    </row>
    <row r="40" spans="1:5">
      <c r="A40" s="12"/>
    </row>
  </sheetData>
  <mergeCells count="30">
    <mergeCell ref="A6:M6"/>
    <mergeCell ref="A1:M1"/>
    <mergeCell ref="A2:L2"/>
    <mergeCell ref="A3:M3"/>
    <mergeCell ref="A4:L4"/>
    <mergeCell ref="A5:L5"/>
    <mergeCell ref="A7:B7"/>
    <mergeCell ref="C7:K7"/>
    <mergeCell ref="L7:M7"/>
    <mergeCell ref="A8:A11"/>
    <mergeCell ref="B8:B11"/>
    <mergeCell ref="C8:C9"/>
    <mergeCell ref="D8:D9"/>
    <mergeCell ref="E8:E9"/>
    <mergeCell ref="F8:H8"/>
    <mergeCell ref="I8:K8"/>
    <mergeCell ref="L17:M17"/>
    <mergeCell ref="A18:B18"/>
    <mergeCell ref="L18:M18"/>
    <mergeCell ref="L8:M11"/>
    <mergeCell ref="F9:H9"/>
    <mergeCell ref="I9:K9"/>
    <mergeCell ref="C10:C11"/>
    <mergeCell ref="D10:D11"/>
    <mergeCell ref="E10:E11"/>
    <mergeCell ref="L12:M12"/>
    <mergeCell ref="L13:M13"/>
    <mergeCell ref="L14:M14"/>
    <mergeCell ref="L15:M15"/>
    <mergeCell ref="L16:M16"/>
  </mergeCells>
  <printOptions horizontalCentered="1" verticalCentered="1"/>
  <pageMargins left="0" right="0" top="0" bottom="0" header="0.31496062992125984" footer="0.31496062992125984"/>
  <pageSetup paperSize="9" scale="80" orientation="landscape" r:id="rId1"/>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51C3AE-2472-4B08-A4E0-11F87978A507}">
  <sheetPr codeName="Sheet40">
    <tabColor theme="4"/>
  </sheetPr>
  <dimension ref="A1:M16"/>
  <sheetViews>
    <sheetView view="pageBreakPreview" topLeftCell="A7" zoomScaleNormal="100" zoomScaleSheetLayoutView="100" workbookViewId="0">
      <selection activeCell="P44" sqref="P44"/>
    </sheetView>
  </sheetViews>
  <sheetFormatPr defaultColWidth="9.125" defaultRowHeight="14.25"/>
  <cols>
    <col min="1" max="1" width="6.625" style="46" customWidth="1"/>
    <col min="2" max="2" width="30.625" style="12" customWidth="1"/>
    <col min="3" max="3" width="10.5" style="12" customWidth="1"/>
    <col min="4" max="4" width="10.75" style="12" customWidth="1"/>
    <col min="5" max="5" width="12.5" style="12" customWidth="1"/>
    <col min="6" max="6" width="12.125" style="12" customWidth="1"/>
    <col min="7" max="8" width="10.125" style="12" customWidth="1"/>
    <col min="9" max="9" width="13.5" style="12" customWidth="1"/>
    <col min="10" max="10" width="25.625" style="12" customWidth="1"/>
    <col min="11" max="11" width="6.625" style="12" customWidth="1"/>
    <col min="12" max="14" width="9.125" style="12"/>
    <col min="15" max="15" width="11.375" style="12" bestFit="1" customWidth="1"/>
    <col min="16" max="16384" width="9.125" style="12"/>
  </cols>
  <sheetData>
    <row r="1" spans="1:13" s="5" customFormat="1" ht="47.25" customHeight="1">
      <c r="A1" s="406"/>
      <c r="B1" s="406"/>
      <c r="C1" s="406"/>
      <c r="D1" s="406"/>
      <c r="E1" s="406"/>
      <c r="F1" s="406"/>
      <c r="G1" s="406"/>
      <c r="H1" s="406"/>
      <c r="I1" s="406"/>
      <c r="J1" s="406"/>
      <c r="K1" s="406"/>
      <c r="L1" s="10"/>
    </row>
    <row r="2" spans="1:13" ht="18" customHeight="1">
      <c r="A2" s="407" t="s">
        <v>124</v>
      </c>
      <c r="B2" s="407"/>
      <c r="C2" s="407"/>
      <c r="D2" s="407"/>
      <c r="E2" s="407"/>
      <c r="F2" s="407"/>
      <c r="G2" s="407"/>
      <c r="H2" s="407"/>
      <c r="I2" s="407"/>
      <c r="J2" s="407"/>
      <c r="K2" s="407"/>
    </row>
    <row r="3" spans="1:13" ht="18" customHeight="1">
      <c r="A3" s="407" t="s">
        <v>1</v>
      </c>
      <c r="B3" s="407"/>
      <c r="C3" s="407"/>
      <c r="D3" s="407"/>
      <c r="E3" s="407"/>
      <c r="F3" s="407"/>
      <c r="G3" s="407"/>
      <c r="H3" s="407"/>
      <c r="I3" s="407"/>
      <c r="J3" s="407"/>
      <c r="K3" s="407"/>
    </row>
    <row r="4" spans="1:13" ht="15.75" customHeight="1">
      <c r="A4" s="415" t="s">
        <v>125</v>
      </c>
      <c r="B4" s="415"/>
      <c r="C4" s="415"/>
      <c r="D4" s="415"/>
      <c r="E4" s="415"/>
      <c r="F4" s="415"/>
      <c r="G4" s="415"/>
      <c r="H4" s="415"/>
      <c r="I4" s="415"/>
      <c r="J4" s="415"/>
      <c r="K4" s="415"/>
    </row>
    <row r="5" spans="1:13" ht="15.75" customHeight="1">
      <c r="A5" s="415" t="s">
        <v>135</v>
      </c>
      <c r="B5" s="415"/>
      <c r="C5" s="415"/>
      <c r="D5" s="415"/>
      <c r="E5" s="415"/>
      <c r="F5" s="415"/>
      <c r="G5" s="415"/>
      <c r="H5" s="415"/>
      <c r="I5" s="415"/>
      <c r="J5" s="415"/>
      <c r="K5" s="415"/>
    </row>
    <row r="6" spans="1:13" ht="15.75" customHeight="1">
      <c r="A6" s="415">
        <v>2022</v>
      </c>
      <c r="B6" s="415"/>
      <c r="C6" s="415"/>
      <c r="D6" s="415"/>
      <c r="E6" s="415"/>
      <c r="F6" s="415"/>
      <c r="G6" s="415"/>
      <c r="H6" s="415"/>
      <c r="I6" s="415"/>
      <c r="J6" s="415"/>
      <c r="K6" s="415"/>
    </row>
    <row r="7" spans="1:13" ht="15.75" customHeight="1">
      <c r="A7" s="488" t="s">
        <v>479</v>
      </c>
      <c r="B7" s="489"/>
      <c r="C7" s="498"/>
      <c r="D7" s="534"/>
      <c r="E7" s="498"/>
      <c r="F7" s="498"/>
      <c r="G7" s="498"/>
      <c r="H7" s="498"/>
      <c r="I7" s="498"/>
      <c r="J7" s="497" t="s">
        <v>147</v>
      </c>
      <c r="K7" s="497"/>
    </row>
    <row r="8" spans="1:13" s="7" customFormat="1" ht="32.25" customHeight="1">
      <c r="A8" s="592" t="s">
        <v>272</v>
      </c>
      <c r="B8" s="593" t="s">
        <v>16</v>
      </c>
      <c r="C8" s="456" t="s">
        <v>111</v>
      </c>
      <c r="D8" s="455"/>
      <c r="E8" s="499" t="s">
        <v>112</v>
      </c>
      <c r="F8" s="499" t="s">
        <v>471</v>
      </c>
      <c r="G8" s="499" t="s">
        <v>504</v>
      </c>
      <c r="H8" s="499" t="s">
        <v>518</v>
      </c>
      <c r="I8" s="499" t="s">
        <v>113</v>
      </c>
      <c r="J8" s="524" t="s">
        <v>95</v>
      </c>
      <c r="K8" s="525"/>
    </row>
    <row r="9" spans="1:13" s="7" customFormat="1" ht="24.75" customHeight="1">
      <c r="A9" s="544"/>
      <c r="B9" s="542"/>
      <c r="C9" s="594" t="s">
        <v>114</v>
      </c>
      <c r="D9" s="595"/>
      <c r="E9" s="500"/>
      <c r="F9" s="500"/>
      <c r="G9" s="500"/>
      <c r="H9" s="500"/>
      <c r="I9" s="500"/>
      <c r="J9" s="526"/>
      <c r="K9" s="527"/>
    </row>
    <row r="10" spans="1:13" s="7" customFormat="1" ht="30" customHeight="1">
      <c r="A10" s="544"/>
      <c r="B10" s="542"/>
      <c r="C10" s="44" t="s">
        <v>115</v>
      </c>
      <c r="D10" s="44" t="s">
        <v>33</v>
      </c>
      <c r="E10" s="501" t="s">
        <v>116</v>
      </c>
      <c r="F10" s="501" t="s">
        <v>117</v>
      </c>
      <c r="G10" s="132" t="s">
        <v>118</v>
      </c>
      <c r="H10" s="132" t="s">
        <v>118</v>
      </c>
      <c r="I10" s="501" t="s">
        <v>119</v>
      </c>
      <c r="J10" s="526"/>
      <c r="K10" s="527"/>
    </row>
    <row r="11" spans="1:13" s="7" customFormat="1" ht="48.75" customHeight="1">
      <c r="A11" s="545"/>
      <c r="B11" s="543"/>
      <c r="C11" s="45" t="s">
        <v>120</v>
      </c>
      <c r="D11" s="45" t="s">
        <v>121</v>
      </c>
      <c r="E11" s="502"/>
      <c r="F11" s="502"/>
      <c r="G11" s="45" t="s">
        <v>122</v>
      </c>
      <c r="H11" s="45" t="s">
        <v>123</v>
      </c>
      <c r="I11" s="502"/>
      <c r="J11" s="528"/>
      <c r="K11" s="529"/>
    </row>
    <row r="12" spans="1:13" ht="39.950000000000003" customHeight="1" thickBot="1">
      <c r="A12" s="30">
        <v>49</v>
      </c>
      <c r="B12" s="122" t="s">
        <v>345</v>
      </c>
      <c r="C12" s="179">
        <v>1310414</v>
      </c>
      <c r="D12" s="179">
        <v>2011645</v>
      </c>
      <c r="E12" s="179">
        <v>75572</v>
      </c>
      <c r="F12" s="179">
        <v>109534</v>
      </c>
      <c r="G12" s="180">
        <v>15.02</v>
      </c>
      <c r="H12" s="180">
        <v>15.98</v>
      </c>
      <c r="I12" s="179">
        <v>38751</v>
      </c>
      <c r="J12" s="580" t="s">
        <v>343</v>
      </c>
      <c r="K12" s="581"/>
    </row>
    <row r="13" spans="1:13" s="215" customFormat="1" ht="39.950000000000003" customHeight="1" thickTop="1" thickBot="1">
      <c r="A13" s="597">
        <v>5</v>
      </c>
      <c r="B13" s="42" t="s">
        <v>525</v>
      </c>
      <c r="C13" s="182">
        <v>11377668</v>
      </c>
      <c r="D13" s="182">
        <v>11909063</v>
      </c>
      <c r="E13" s="599">
        <v>746887.42265297531</v>
      </c>
      <c r="F13" s="599">
        <v>1946122.1583978354</v>
      </c>
      <c r="G13" s="338">
        <f>23301510/87748702*100</f>
        <v>26.554820149932247</v>
      </c>
      <c r="H13" s="338">
        <f>30770785/87748702*100</f>
        <v>35.066940363402757</v>
      </c>
      <c r="I13" s="599">
        <v>264123.4890993369</v>
      </c>
      <c r="J13" s="582" t="s">
        <v>524</v>
      </c>
      <c r="K13" s="583"/>
    </row>
    <row r="14" spans="1:13" ht="50.1" customHeight="1">
      <c r="A14" s="322">
        <v>61</v>
      </c>
      <c r="B14" s="323" t="s">
        <v>346</v>
      </c>
      <c r="C14" s="335">
        <v>4003348</v>
      </c>
      <c r="D14" s="336">
        <v>1165073</v>
      </c>
      <c r="E14" s="335">
        <v>3071115</v>
      </c>
      <c r="F14" s="335">
        <v>4538026</v>
      </c>
      <c r="G14" s="337">
        <v>26.71</v>
      </c>
      <c r="H14" s="337">
        <v>5.62</v>
      </c>
      <c r="I14" s="335">
        <v>599009</v>
      </c>
      <c r="J14" s="590" t="s">
        <v>344</v>
      </c>
      <c r="K14" s="591"/>
    </row>
    <row r="15" spans="1:13" s="267" customFormat="1" ht="45" customHeight="1">
      <c r="A15" s="574" t="s">
        <v>13</v>
      </c>
      <c r="B15" s="575"/>
      <c r="C15" s="601">
        <v>16691431</v>
      </c>
      <c r="D15" s="601">
        <f>SUM(D12:D14)</f>
        <v>15085781</v>
      </c>
      <c r="E15" s="601">
        <v>440038</v>
      </c>
      <c r="F15" s="602">
        <v>1032666</v>
      </c>
      <c r="G15" s="603">
        <v>25.93</v>
      </c>
      <c r="H15" s="603">
        <v>31.46</v>
      </c>
      <c r="I15" s="604">
        <v>152497</v>
      </c>
      <c r="J15" s="605" t="s">
        <v>10</v>
      </c>
      <c r="K15" s="606"/>
      <c r="L15" s="215"/>
      <c r="M15" s="215"/>
    </row>
    <row r="16" spans="1:13" ht="14.25" customHeight="1">
      <c r="A16" s="536" t="s">
        <v>133</v>
      </c>
      <c r="B16" s="536"/>
      <c r="C16" s="536"/>
      <c r="D16" s="536"/>
      <c r="E16" s="536"/>
      <c r="F16" s="536"/>
      <c r="G16" s="537" t="s">
        <v>134</v>
      </c>
      <c r="H16" s="537"/>
      <c r="I16" s="537"/>
      <c r="J16" s="537"/>
      <c r="K16" s="537"/>
      <c r="L16" s="61"/>
      <c r="M16" s="61"/>
    </row>
  </sheetData>
  <mergeCells count="29">
    <mergeCell ref="A6:K6"/>
    <mergeCell ref="A1:K1"/>
    <mergeCell ref="A2:K2"/>
    <mergeCell ref="A3:K3"/>
    <mergeCell ref="A4:K4"/>
    <mergeCell ref="A5:K5"/>
    <mergeCell ref="A7:B7"/>
    <mergeCell ref="C7:I7"/>
    <mergeCell ref="J7:K7"/>
    <mergeCell ref="A8:A11"/>
    <mergeCell ref="B8:B11"/>
    <mergeCell ref="C8:D8"/>
    <mergeCell ref="E8:E9"/>
    <mergeCell ref="F8:F9"/>
    <mergeCell ref="G8:G9"/>
    <mergeCell ref="H8:H9"/>
    <mergeCell ref="I8:I9"/>
    <mergeCell ref="J8:K11"/>
    <mergeCell ref="C9:D9"/>
    <mergeCell ref="E10:E11"/>
    <mergeCell ref="F10:F11"/>
    <mergeCell ref="I10:I11"/>
    <mergeCell ref="A15:B15"/>
    <mergeCell ref="J15:K15"/>
    <mergeCell ref="A16:F16"/>
    <mergeCell ref="G16:K16"/>
    <mergeCell ref="J12:K12"/>
    <mergeCell ref="J13:K13"/>
    <mergeCell ref="J14:K14"/>
  </mergeCells>
  <printOptions horizontalCentered="1" verticalCentered="1"/>
  <pageMargins left="0" right="0" top="0" bottom="0" header="0.31496062992125984" footer="0.31496062992125984"/>
  <pageSetup paperSize="9" scale="85"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DC483-1FEC-47FA-853A-B3E74702DEE2}">
  <sheetPr codeName="Sheet41">
    <tabColor theme="4"/>
  </sheetPr>
  <dimension ref="A1:L37"/>
  <sheetViews>
    <sheetView view="pageBreakPreview" topLeftCell="A10" zoomScaleNormal="100" zoomScaleSheetLayoutView="100" workbookViewId="0">
      <selection activeCell="P44" sqref="P44"/>
    </sheetView>
  </sheetViews>
  <sheetFormatPr defaultColWidth="9.125" defaultRowHeight="14.25"/>
  <cols>
    <col min="1" max="1" width="6.625" style="68" customWidth="1"/>
    <col min="2" max="2" width="35.625" style="61" customWidth="1"/>
    <col min="3" max="9" width="10.125" style="61" customWidth="1"/>
    <col min="10" max="10" width="30.625" style="61" customWidth="1"/>
    <col min="11" max="11" width="6.625" style="61" customWidth="1"/>
    <col min="12" max="16384" width="9.125" style="61"/>
  </cols>
  <sheetData>
    <row r="1" spans="1:12" s="59" customFormat="1" ht="54.75" customHeight="1">
      <c r="A1" s="416"/>
      <c r="B1" s="417"/>
      <c r="C1" s="417"/>
      <c r="D1" s="417"/>
      <c r="E1" s="417"/>
      <c r="F1" s="417"/>
      <c r="G1" s="417"/>
      <c r="H1" s="417"/>
      <c r="I1" s="417"/>
      <c r="J1" s="417"/>
      <c r="K1" s="417"/>
      <c r="L1" s="58"/>
    </row>
    <row r="2" spans="1:12" ht="18" customHeight="1">
      <c r="A2" s="60"/>
      <c r="B2" s="418" t="s">
        <v>124</v>
      </c>
      <c r="C2" s="418"/>
      <c r="D2" s="418"/>
      <c r="E2" s="418"/>
      <c r="F2" s="418"/>
      <c r="G2" s="418"/>
      <c r="H2" s="418"/>
      <c r="I2" s="418"/>
      <c r="J2" s="418"/>
    </row>
    <row r="3" spans="1:12" ht="18" customHeight="1">
      <c r="A3" s="60"/>
      <c r="B3" s="418" t="s">
        <v>1</v>
      </c>
      <c r="C3" s="418"/>
      <c r="D3" s="418"/>
      <c r="E3" s="418"/>
      <c r="F3" s="418"/>
      <c r="G3" s="418"/>
      <c r="H3" s="418"/>
      <c r="I3" s="418"/>
      <c r="J3" s="418"/>
    </row>
    <row r="4" spans="1:12" ht="15.75" customHeight="1">
      <c r="A4" s="60"/>
      <c r="B4" s="358" t="s">
        <v>125</v>
      </c>
      <c r="C4" s="358"/>
      <c r="D4" s="358"/>
      <c r="E4" s="358"/>
      <c r="F4" s="358"/>
      <c r="G4" s="358"/>
      <c r="H4" s="358"/>
      <c r="I4" s="358"/>
      <c r="J4" s="358"/>
    </row>
    <row r="5" spans="1:12" ht="15.75" customHeight="1">
      <c r="A5" s="60"/>
      <c r="B5" s="358" t="s">
        <v>135</v>
      </c>
      <c r="C5" s="358"/>
      <c r="D5" s="358"/>
      <c r="E5" s="358"/>
      <c r="F5" s="358"/>
      <c r="G5" s="358"/>
      <c r="H5" s="358"/>
      <c r="I5" s="358"/>
      <c r="J5" s="358"/>
    </row>
    <row r="6" spans="1:12" ht="15.75" customHeight="1">
      <c r="A6" s="358">
        <v>2022</v>
      </c>
      <c r="B6" s="358"/>
      <c r="C6" s="358"/>
      <c r="D6" s="358"/>
      <c r="E6" s="358"/>
      <c r="F6" s="358"/>
      <c r="G6" s="358"/>
      <c r="H6" s="358"/>
      <c r="I6" s="358"/>
      <c r="J6" s="358"/>
      <c r="K6" s="358"/>
    </row>
    <row r="7" spans="1:12" ht="18">
      <c r="A7" s="450" t="s">
        <v>480</v>
      </c>
      <c r="B7" s="450"/>
      <c r="C7" s="358"/>
      <c r="D7" s="507"/>
      <c r="E7" s="358"/>
      <c r="F7" s="358"/>
      <c r="G7" s="358"/>
      <c r="H7" s="358"/>
      <c r="I7" s="358"/>
      <c r="J7" s="548" t="s">
        <v>290</v>
      </c>
      <c r="K7" s="548"/>
    </row>
    <row r="8" spans="1:12" s="103" customFormat="1" ht="32.25" customHeight="1">
      <c r="A8" s="549" t="s">
        <v>272</v>
      </c>
      <c r="B8" s="552" t="s">
        <v>16</v>
      </c>
      <c r="C8" s="466" t="s">
        <v>111</v>
      </c>
      <c r="D8" s="466"/>
      <c r="E8" s="466" t="s">
        <v>112</v>
      </c>
      <c r="F8" s="466" t="s">
        <v>471</v>
      </c>
      <c r="G8" s="466" t="s">
        <v>504</v>
      </c>
      <c r="H8" s="466" t="s">
        <v>517</v>
      </c>
      <c r="I8" s="466" t="s">
        <v>113</v>
      </c>
      <c r="J8" s="555" t="s">
        <v>95</v>
      </c>
      <c r="K8" s="555"/>
    </row>
    <row r="9" spans="1:12" s="103" customFormat="1" ht="39.75" customHeight="1">
      <c r="A9" s="550"/>
      <c r="B9" s="553"/>
      <c r="C9" s="530" t="s">
        <v>114</v>
      </c>
      <c r="D9" s="530"/>
      <c r="E9" s="399"/>
      <c r="F9" s="399"/>
      <c r="G9" s="399"/>
      <c r="H9" s="399"/>
      <c r="I9" s="399"/>
      <c r="J9" s="556"/>
      <c r="K9" s="556"/>
    </row>
    <row r="10" spans="1:12" s="103" customFormat="1" ht="27" customHeight="1">
      <c r="A10" s="550"/>
      <c r="B10" s="553"/>
      <c r="C10" s="69" t="s">
        <v>115</v>
      </c>
      <c r="D10" s="69" t="s">
        <v>33</v>
      </c>
      <c r="E10" s="517" t="s">
        <v>116</v>
      </c>
      <c r="F10" s="517" t="s">
        <v>117</v>
      </c>
      <c r="G10" s="133" t="s">
        <v>118</v>
      </c>
      <c r="H10" s="133" t="s">
        <v>118</v>
      </c>
      <c r="I10" s="517" t="s">
        <v>119</v>
      </c>
      <c r="J10" s="556"/>
      <c r="K10" s="556"/>
    </row>
    <row r="11" spans="1:12" s="103" customFormat="1" ht="48" customHeight="1">
      <c r="A11" s="551"/>
      <c r="B11" s="554"/>
      <c r="C11" s="73" t="s">
        <v>120</v>
      </c>
      <c r="D11" s="73" t="s">
        <v>121</v>
      </c>
      <c r="E11" s="518"/>
      <c r="F11" s="518"/>
      <c r="G11" s="73" t="s">
        <v>122</v>
      </c>
      <c r="H11" s="73" t="s">
        <v>123</v>
      </c>
      <c r="I11" s="518"/>
      <c r="J11" s="557"/>
      <c r="K11" s="557"/>
    </row>
    <row r="12" spans="1:12" ht="21" customHeight="1" thickBot="1">
      <c r="A12" s="38">
        <v>4922</v>
      </c>
      <c r="B12" s="39" t="s">
        <v>347</v>
      </c>
      <c r="C12" s="181">
        <v>163874</v>
      </c>
      <c r="D12" s="181">
        <v>122858</v>
      </c>
      <c r="E12" s="181">
        <v>88584</v>
      </c>
      <c r="F12" s="181">
        <v>114950</v>
      </c>
      <c r="G12" s="181">
        <v>14.08</v>
      </c>
      <c r="H12" s="181">
        <v>8.86</v>
      </c>
      <c r="I12" s="181">
        <v>29413</v>
      </c>
      <c r="J12" s="485" t="s">
        <v>349</v>
      </c>
      <c r="K12" s="485"/>
    </row>
    <row r="13" spans="1:12" ht="21" customHeight="1" thickBot="1">
      <c r="A13" s="41">
        <v>4923</v>
      </c>
      <c r="B13" s="42" t="s">
        <v>348</v>
      </c>
      <c r="C13" s="182">
        <v>1045355</v>
      </c>
      <c r="D13" s="182">
        <v>576261</v>
      </c>
      <c r="E13" s="182">
        <v>119222</v>
      </c>
      <c r="F13" s="182">
        <v>171615</v>
      </c>
      <c r="G13" s="182">
        <v>13.92</v>
      </c>
      <c r="H13" s="182">
        <v>16.61</v>
      </c>
      <c r="I13" s="182">
        <v>35278</v>
      </c>
      <c r="J13" s="484" t="s">
        <v>139</v>
      </c>
      <c r="K13" s="484"/>
    </row>
    <row r="14" spans="1:12" ht="30" customHeight="1" thickBot="1">
      <c r="A14" s="38">
        <v>4924</v>
      </c>
      <c r="B14" s="39" t="s">
        <v>350</v>
      </c>
      <c r="C14" s="181">
        <v>-32469</v>
      </c>
      <c r="D14" s="181">
        <v>1018715</v>
      </c>
      <c r="E14" s="181">
        <v>76365</v>
      </c>
      <c r="F14" s="181">
        <v>120223</v>
      </c>
      <c r="G14" s="181">
        <v>19.32</v>
      </c>
      <c r="H14" s="181">
        <v>17.16</v>
      </c>
      <c r="I14" s="181">
        <v>69300</v>
      </c>
      <c r="J14" s="485" t="s">
        <v>354</v>
      </c>
      <c r="K14" s="485"/>
    </row>
    <row r="15" spans="1:12" ht="21" customHeight="1" thickBot="1">
      <c r="A15" s="41">
        <v>4925</v>
      </c>
      <c r="B15" s="42" t="s">
        <v>352</v>
      </c>
      <c r="C15" s="182">
        <v>133655</v>
      </c>
      <c r="D15" s="182">
        <v>293812</v>
      </c>
      <c r="E15" s="182">
        <v>28837</v>
      </c>
      <c r="F15" s="182">
        <v>37936</v>
      </c>
      <c r="G15" s="182">
        <v>8.6999999999999993</v>
      </c>
      <c r="H15" s="182">
        <v>15.29</v>
      </c>
      <c r="I15" s="182">
        <v>17594</v>
      </c>
      <c r="J15" s="484" t="s">
        <v>353</v>
      </c>
      <c r="K15" s="484"/>
    </row>
    <row r="16" spans="1:12" ht="21" customHeight="1" thickBot="1">
      <c r="A16" s="598">
        <v>5</v>
      </c>
      <c r="B16" s="269" t="s">
        <v>525</v>
      </c>
      <c r="C16" s="270">
        <v>11377668</v>
      </c>
      <c r="D16" s="270">
        <v>11909063</v>
      </c>
      <c r="E16" s="600">
        <v>746887.42265297531</v>
      </c>
      <c r="F16" s="600">
        <v>1946122.1583978354</v>
      </c>
      <c r="G16" s="340">
        <v>26.554820149932247</v>
      </c>
      <c r="H16" s="340">
        <v>35.066940363402757</v>
      </c>
      <c r="I16" s="600">
        <v>264123.4890993369</v>
      </c>
      <c r="J16" s="586" t="s">
        <v>524</v>
      </c>
      <c r="K16" s="586"/>
    </row>
    <row r="17" spans="1:11" s="267" customFormat="1" ht="21" customHeight="1">
      <c r="A17" s="296">
        <v>61</v>
      </c>
      <c r="B17" s="289" t="s">
        <v>346</v>
      </c>
      <c r="C17" s="339">
        <v>4003348</v>
      </c>
      <c r="D17" s="339">
        <v>1165073</v>
      </c>
      <c r="E17" s="339">
        <v>3071115</v>
      </c>
      <c r="F17" s="339">
        <v>4538026</v>
      </c>
      <c r="G17" s="339">
        <v>26.71</v>
      </c>
      <c r="H17" s="339">
        <v>5.62</v>
      </c>
      <c r="I17" s="339">
        <v>599009</v>
      </c>
      <c r="J17" s="570" t="s">
        <v>344</v>
      </c>
      <c r="K17" s="570"/>
    </row>
    <row r="18" spans="1:11" ht="40.5" customHeight="1">
      <c r="A18" s="566" t="s">
        <v>13</v>
      </c>
      <c r="B18" s="566"/>
      <c r="C18" s="183">
        <f>SUM(C12:C17)</f>
        <v>16691431</v>
      </c>
      <c r="D18" s="183">
        <f>SUM(D12:D17)</f>
        <v>15085782</v>
      </c>
      <c r="E18" s="183">
        <v>440038</v>
      </c>
      <c r="F18" s="183">
        <v>1032666</v>
      </c>
      <c r="G18" s="183">
        <v>25.93</v>
      </c>
      <c r="H18" s="183">
        <v>31.46</v>
      </c>
      <c r="I18" s="183">
        <v>152497</v>
      </c>
      <c r="J18" s="561" t="s">
        <v>10</v>
      </c>
      <c r="K18" s="561"/>
    </row>
    <row r="19" spans="1:11" ht="15" customHeight="1">
      <c r="A19" s="536" t="s">
        <v>127</v>
      </c>
      <c r="B19" s="536"/>
      <c r="C19" s="536"/>
      <c r="D19" s="536"/>
      <c r="E19" s="536"/>
      <c r="F19" s="536"/>
      <c r="H19" s="537" t="s">
        <v>126</v>
      </c>
      <c r="I19" s="537"/>
      <c r="J19" s="537"/>
      <c r="K19" s="537"/>
    </row>
    <row r="26" spans="1:11">
      <c r="A26" s="61"/>
    </row>
    <row r="27" spans="1:11">
      <c r="A27" s="61"/>
    </row>
    <row r="28" spans="1:11">
      <c r="A28" s="61"/>
    </row>
    <row r="29" spans="1:11">
      <c r="A29" s="61"/>
    </row>
    <row r="30" spans="1:11">
      <c r="A30" s="61"/>
    </row>
    <row r="31" spans="1:11">
      <c r="A31" s="61"/>
    </row>
    <row r="32" spans="1:11">
      <c r="A32" s="61"/>
    </row>
    <row r="33" spans="1:1">
      <c r="A33" s="61"/>
    </row>
    <row r="34" spans="1:1">
      <c r="A34" s="61"/>
    </row>
    <row r="35" spans="1:1">
      <c r="A35" s="61"/>
    </row>
    <row r="36" spans="1:1">
      <c r="A36" s="61"/>
    </row>
    <row r="37" spans="1:1">
      <c r="A37" s="61"/>
    </row>
  </sheetData>
  <mergeCells count="32">
    <mergeCell ref="A1:K1"/>
    <mergeCell ref="B2:J2"/>
    <mergeCell ref="B3:J3"/>
    <mergeCell ref="B4:J4"/>
    <mergeCell ref="B5:J5"/>
    <mergeCell ref="C9:D9"/>
    <mergeCell ref="E10:E11"/>
    <mergeCell ref="F10:F11"/>
    <mergeCell ref="I10:I11"/>
    <mergeCell ref="A6:K6"/>
    <mergeCell ref="J12:K12"/>
    <mergeCell ref="J13:K13"/>
    <mergeCell ref="J14:K14"/>
    <mergeCell ref="J15:K15"/>
    <mergeCell ref="A7:B7"/>
    <mergeCell ref="C7:I7"/>
    <mergeCell ref="J7:K7"/>
    <mergeCell ref="A8:A11"/>
    <mergeCell ref="B8:B11"/>
    <mergeCell ref="C8:D8"/>
    <mergeCell ref="E8:E9"/>
    <mergeCell ref="F8:F9"/>
    <mergeCell ref="G8:G9"/>
    <mergeCell ref="H8:H9"/>
    <mergeCell ref="I8:I9"/>
    <mergeCell ref="J8:K11"/>
    <mergeCell ref="J16:K16"/>
    <mergeCell ref="J17:K17"/>
    <mergeCell ref="A18:B18"/>
    <mergeCell ref="J18:K18"/>
    <mergeCell ref="A19:F19"/>
    <mergeCell ref="H19:K19"/>
  </mergeCells>
  <printOptions horizontalCentered="1" verticalCentered="1"/>
  <pageMargins left="0" right="0" top="0" bottom="0" header="0.31496062992125984" footer="0.31496062992125984"/>
  <pageSetup paperSize="9" scale="85"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D9DE1A3DC318A46B4CF2BB482F1F764" ma:contentTypeVersion="19" ma:contentTypeDescription="Create a new document." ma:contentTypeScope="" ma:versionID="1d8ecc8808a03fcc1448fd0c776db9ae">
  <xsd:schema xmlns:xsd="http://www.w3.org/2001/XMLSchema" xmlns:xs="http://www.w3.org/2001/XMLSchema" xmlns:p="http://schemas.microsoft.com/office/2006/metadata/properties" xmlns:ns2="461ad1d5-0664-4038-af92-0ff2880e8164" targetNamespace="http://schemas.microsoft.com/office/2006/metadata/properties" ma:root="true" ma:fieldsID="b362968190140b862e1fb49a85fca72c" ns2:_="">
    <xsd:import namespace="461ad1d5-0664-4038-af92-0ff2880e8164"/>
    <xsd:element name="properties">
      <xsd:complexType>
        <xsd:sequence>
          <xsd:element name="documentManagement">
            <xsd:complexType>
              <xsd:all>
                <xsd:element ref="ns2:TitleAR" minOccurs="0"/>
                <xsd:element ref="ns2:PublicationType" minOccurs="0"/>
                <xsd:element ref="ns2:Year" minOccurs="0"/>
                <xsd:element ref="ns2:Description0" minOccurs="0"/>
                <xsd:element ref="ns2:Description_x0020_Arabic" minOccurs="0"/>
                <xsd:element ref="ns2:HashTags" minOccurs="0"/>
                <xsd:element ref="ns2:Lang" minOccurs="0"/>
                <xsd:element ref="ns2:RelatedFile" minOccurs="0"/>
                <xsd:element ref="ns2:PublishDate" minOccurs="0"/>
                <xsd:element ref="ns2:CalendarItem" minOccurs="0"/>
                <xsd:element ref="ns2:Month" minOccurs="0"/>
                <xsd:element ref="ns2:Subject_x003a_TitleAR" minOccurs="0"/>
                <xsd:element ref="ns2:Category" minOccurs="0"/>
                <xsd:element ref="ns2:CategoryAR" minOccurs="0"/>
                <xsd:element ref="ns2:Publication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1ad1d5-0664-4038-af92-0ff2880e8164" elementFormDefault="qualified">
    <xsd:import namespace="http://schemas.microsoft.com/office/2006/documentManagement/types"/>
    <xsd:import namespace="http://schemas.microsoft.com/office/infopath/2007/PartnerControls"/>
    <xsd:element name="TitleAR" ma:index="8" nillable="true" ma:displayName="TitleAR" ma:internalName="TitleAR">
      <xsd:simpleType>
        <xsd:restriction base="dms:Text">
          <xsd:maxLength value="255"/>
        </xsd:restriction>
      </xsd:simpleType>
    </xsd:element>
    <xsd:element name="PublicationType" ma:index="9" nillable="true" ma:displayName="PublicationType" ma:default="Yearly" ma:format="Dropdown" ma:internalName="PublicationType">
      <xsd:simpleType>
        <xsd:restriction base="dms:Choice">
          <xsd:enumeration value="Yearly"/>
          <xsd:enumeration value="Quarterly"/>
          <xsd:enumeration value="Monthly"/>
        </xsd:restriction>
      </xsd:simpleType>
    </xsd:element>
    <xsd:element name="Year" ma:index="11" nillable="true" ma:displayName="Year" ma:internalName="Year">
      <xsd:simpleType>
        <xsd:restriction base="dms:Number"/>
      </xsd:simpleType>
    </xsd:element>
    <xsd:element name="Description0" ma:index="12" nillable="true" ma:displayName="Description" ma:internalName="Description0">
      <xsd:simpleType>
        <xsd:restriction base="dms:Text">
          <xsd:maxLength value="255"/>
        </xsd:restriction>
      </xsd:simpleType>
    </xsd:element>
    <xsd:element name="Description_x0020_Arabic" ma:index="13" nillable="true" ma:displayName="Description Arabic" ma:internalName="Description_x0020_Arabic">
      <xsd:simpleType>
        <xsd:restriction base="dms:Note">
          <xsd:maxLength value="255"/>
        </xsd:restriction>
      </xsd:simpleType>
    </xsd:element>
    <xsd:element name="HashTags" ma:index="14" nillable="true" ma:displayName="HashTags" ma:internalName="HashTags">
      <xsd:simpleType>
        <xsd:restriction base="dms:Choice">
          <xsd:enumeration value="Choice 1"/>
          <xsd:enumeration value="Choice 2"/>
          <xsd:enumeration value="Choice 3"/>
        </xsd:restriction>
      </xsd:simpleType>
    </xsd:element>
    <xsd:element name="Lang" ma:index="15" nillable="true" ma:displayName="Lang" ma:default="EN" ma:format="Dropdown" ma:internalName="Lang">
      <xsd:simpleType>
        <xsd:restriction base="dms:Choice">
          <xsd:enumeration value="EN"/>
          <xsd:enumeration value="AR"/>
          <xsd:enumeration value="Both"/>
        </xsd:restriction>
      </xsd:simpleType>
    </xsd:element>
    <xsd:element name="RelatedFile" ma:index="16" nillable="true" ma:displayName="RelatedFile" ma:format="Hyperlink" ma:internalName="RelatedFile">
      <xsd:complexType>
        <xsd:complexContent>
          <xsd:extension base="dms:URL">
            <xsd:sequence>
              <xsd:element name="Url" type="dms:ValidUrl" minOccurs="0" nillable="true"/>
              <xsd:element name="Description" type="xsd:string" nillable="true"/>
            </xsd:sequence>
          </xsd:extension>
        </xsd:complexContent>
      </xsd:complexType>
    </xsd:element>
    <xsd:element name="PublishDate" ma:index="17" nillable="true" ma:displayName="PublishDate" ma:format="DateOnly" ma:internalName="PublishDate">
      <xsd:simpleType>
        <xsd:restriction base="dms:DateTime"/>
      </xsd:simpleType>
    </xsd:element>
    <xsd:element name="CalendarItem" ma:index="18" nillable="true" ma:displayName="CalendarItem" ma:list="{a2ff53d7-7081-41e6-8bdd-a2065bc6fb05}" ma:internalName="CalendarItem" ma:readOnly="false" ma:showField="Title">
      <xsd:complexType>
        <xsd:complexContent>
          <xsd:extension base="dms:MultiChoiceLookup">
            <xsd:sequence>
              <xsd:element name="Value" type="dms:Lookup" maxOccurs="unbounded" minOccurs="0" nillable="true"/>
            </xsd:sequence>
          </xsd:extension>
        </xsd:complexContent>
      </xsd:complexType>
    </xsd:element>
    <xsd:element name="Month" ma:index="19" nillable="true" ma:displayName="Month" ma:internalName="Month">
      <xsd:simpleType>
        <xsd:restriction base="dms:Number"/>
      </xsd:simpleType>
    </xsd:element>
    <xsd:element name="Subject_x003a_TitleAR" ma:index="20" nillable="true" ma:displayName="Subject:TitleAR" ma:list="{802c3b0e-77e5-41dc-8475-a0f909b60549}" ma:internalName="Subject_x003a_TitleAR" ma:readOnly="true" ma:showField="TitleAR" ma:web="930224a9-7c08-446c-a963-3ba841e2d8f7">
      <xsd:complexType>
        <xsd:complexContent>
          <xsd:extension base="dms:MultiChoiceLookup">
            <xsd:sequence>
              <xsd:element name="Value" type="dms:Lookup" maxOccurs="unbounded" minOccurs="0" nillable="true"/>
            </xsd:sequence>
          </xsd:extension>
        </xsd:complexContent>
      </xsd:complexType>
    </xsd:element>
    <xsd:element name="Category" ma:index="21" nillable="true" ma:displayName="Category" ma:internalName="Category">
      <xsd:simpleType>
        <xsd:restriction base="dms:Text">
          <xsd:maxLength value="255"/>
        </xsd:restriction>
      </xsd:simpleType>
    </xsd:element>
    <xsd:element name="CategoryAR" ma:index="22" nillable="true" ma:displayName="CategoryAR" ma:internalName="CategoryAR">
      <xsd:simpleType>
        <xsd:restriction base="dms:Text">
          <xsd:maxLength value="255"/>
        </xsd:restriction>
      </xsd:simpleType>
    </xsd:element>
    <xsd:element name="PublicationCategory" ma:index="23" nillable="true" ma:displayName="PublicationCategory" ma:list="{3b971e0b-3110-4d89-96f6-659447c66de4}" ma:internalName="PublicationCategory" ma:showField="Titl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ma:index="10" ma:displayName="Subject"/>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RelatedFile xmlns="461ad1d5-0664-4038-af92-0ff2880e8164">
      <Url xsi:nil="true"/>
      <Description xsi:nil="true"/>
    </RelatedFile>
    <Year xmlns="461ad1d5-0664-4038-af92-0ff2880e8164">2024</Year>
    <PublicationType xmlns="461ad1d5-0664-4038-af92-0ff2880e8164">Yearly</PublicationType>
    <TitleAR xmlns="461ad1d5-0664-4038-af92-0ff2880e8164">النشرة السنوية لإحصاءات النقل والاتصالات 2022</TitleAR>
    <Lang xmlns="461ad1d5-0664-4038-af92-0ff2880e8164">Both</Lang>
    <Description0 xmlns="461ad1d5-0664-4038-af92-0ff2880e8164" xsi:nil="true"/>
    <HashTags xmlns="461ad1d5-0664-4038-af92-0ff2880e8164" xsi:nil="true"/>
    <Description_x0020_Arabic xmlns="461ad1d5-0664-4038-af92-0ff2880e8164" xsi:nil="true"/>
    <PublishDate xmlns="461ad1d5-0664-4038-af92-0ff2880e8164" xsi:nil="true"/>
    <CalendarItem xmlns="461ad1d5-0664-4038-af92-0ff2880e8164">
      <Value>65</Value>
      <Value>56</Value>
    </CalendarItem>
    <Month xmlns="461ad1d5-0664-4038-af92-0ff2880e8164" xsi:nil="true"/>
    <CategoryAR xmlns="461ad1d5-0664-4038-af92-0ff2880e8164" xsi:nil="true"/>
    <Category xmlns="461ad1d5-0664-4038-af92-0ff2880e8164" xsi:nil="true"/>
    <PublicationCategory xmlns="461ad1d5-0664-4038-af92-0ff2880e8164"/>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F3B4B8-AC02-46B4-9A62-4D26A9AEFCB9}"/>
</file>

<file path=customXml/itemProps2.xml><?xml version="1.0" encoding="utf-8"?>
<ds:datastoreItem xmlns:ds="http://schemas.openxmlformats.org/officeDocument/2006/customXml" ds:itemID="{C21B42E5-2256-4EA3-BC35-330A35DA3249}">
  <ds:schemaRefs>
    <ds:schemaRef ds:uri="http://purl.org/dc/elements/1.1/"/>
    <ds:schemaRef ds:uri="423524d6-f9d7-4b47-aadf-7b8f6888b7b0"/>
    <ds:schemaRef ds:uri="b1657202-86a7-46c3-ba71-02bb0da5a392"/>
    <ds:schemaRef ds:uri="http://purl.org/dc/dcmitype/"/>
    <ds:schemaRef ds:uri="http://www.w3.org/XML/1998/namespace"/>
    <ds:schemaRef ds:uri="http://schemas.microsoft.com/office/2006/documentManagement/types"/>
    <ds:schemaRef ds:uri="http://schemas.microsoft.com/office/infopath/2007/PartnerControls"/>
    <ds:schemaRef ds:uri="http://schemas.microsoft.com/office/2006/metadata/properties"/>
    <ds:schemaRef ds:uri="http://schemas.openxmlformats.org/package/2006/metadata/core-properties"/>
    <ds:schemaRef ds:uri="http://schemas.microsoft.com/sharepoint/v3"/>
    <ds:schemaRef ds:uri="http://purl.org/dc/terms/"/>
  </ds:schemaRefs>
</ds:datastoreItem>
</file>

<file path=customXml/itemProps3.xml><?xml version="1.0" encoding="utf-8"?>
<ds:datastoreItem xmlns:ds="http://schemas.openxmlformats.org/officeDocument/2006/customXml" ds:itemID="{5E2A3D4C-B082-4DC3-BB4F-1E4F555343C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40</vt:i4>
      </vt:variant>
      <vt:variant>
        <vt:lpstr>Named Ranges</vt:lpstr>
      </vt:variant>
      <vt:variant>
        <vt:i4>44</vt:i4>
      </vt:variant>
    </vt:vector>
  </HeadingPairs>
  <TitlesOfParts>
    <vt:vector size="84" baseType="lpstr">
      <vt:lpstr>Sheet1 </vt:lpstr>
      <vt:lpstr>Frst</vt:lpstr>
      <vt:lpstr>Preface</vt:lpstr>
      <vt:lpstr>Indx</vt:lpstr>
      <vt:lpstr>Introduction</vt:lpstr>
      <vt:lpstr>Data</vt:lpstr>
      <vt:lpstr>Concepts</vt:lpstr>
      <vt:lpstr>CH1</vt:lpstr>
      <vt:lpstr>1</vt:lpstr>
      <vt:lpstr>2</vt:lpstr>
      <vt:lpstr>CH2</vt:lpstr>
      <vt:lpstr>3</vt:lpstr>
      <vt:lpstr>4</vt:lpstr>
      <vt:lpstr>5</vt:lpstr>
      <vt:lpstr>6</vt:lpstr>
      <vt:lpstr>7</vt:lpstr>
      <vt:lpstr>8</vt:lpstr>
      <vt:lpstr>9</vt:lpstr>
      <vt:lpstr>10</vt:lpstr>
      <vt:lpstr>11</vt:lpstr>
      <vt:lpstr>CH3</vt:lpstr>
      <vt:lpstr>12</vt:lpstr>
      <vt:lpstr>13</vt:lpstr>
      <vt:lpstr>14</vt:lpstr>
      <vt:lpstr>15</vt:lpstr>
      <vt:lpstr>16</vt:lpstr>
      <vt:lpstr>17</vt:lpstr>
      <vt:lpstr>18</vt:lpstr>
      <vt:lpstr>19</vt:lpstr>
      <vt:lpstr>20</vt:lpstr>
      <vt:lpstr>CH4 </vt:lpstr>
      <vt:lpstr>21</vt:lpstr>
      <vt:lpstr>22</vt:lpstr>
      <vt:lpstr>23</vt:lpstr>
      <vt:lpstr>24</vt:lpstr>
      <vt:lpstr>25</vt:lpstr>
      <vt:lpstr>26</vt:lpstr>
      <vt:lpstr>27</vt:lpstr>
      <vt:lpstr>28</vt:lpstr>
      <vt:lpstr>29</vt:lpstr>
      <vt:lpstr>'1'!Print_Area</vt:lpstr>
      <vt:lpstr>'10'!Print_Area</vt:lpstr>
      <vt:lpstr>'11'!Print_Area</vt:lpstr>
      <vt:lpstr>'12'!Print_Area</vt:lpstr>
      <vt:lpstr>'13'!Print_Area</vt:lpstr>
      <vt:lpstr>'14'!Print_Area</vt:lpstr>
      <vt:lpstr>'15'!Print_Area</vt:lpstr>
      <vt:lpstr>'16'!Print_Area</vt:lpstr>
      <vt:lpstr>'17'!Print_Area</vt:lpstr>
      <vt:lpstr>'18'!Print_Area</vt:lpstr>
      <vt:lpstr>'19'!Print_Area</vt:lpstr>
      <vt:lpstr>'2'!Print_Area</vt:lpstr>
      <vt:lpstr>'20'!Print_Area</vt:lpstr>
      <vt:lpstr>'21'!Print_Area</vt:lpstr>
      <vt:lpstr>'22'!Print_Area</vt:lpstr>
      <vt:lpstr>'23'!Print_Area</vt:lpstr>
      <vt:lpstr>'24'!Print_Area</vt:lpstr>
      <vt:lpstr>'25'!Print_Area</vt:lpstr>
      <vt:lpstr>'26'!Print_Area</vt:lpstr>
      <vt:lpstr>'27'!Print_Area</vt:lpstr>
      <vt:lpstr>'28'!Print_Area</vt:lpstr>
      <vt:lpstr>'29'!Print_Area</vt:lpstr>
      <vt:lpstr>'3'!Print_Area</vt:lpstr>
      <vt:lpstr>'4'!Print_Area</vt:lpstr>
      <vt:lpstr>'5'!Print_Area</vt:lpstr>
      <vt:lpstr>'6'!Print_Area</vt:lpstr>
      <vt:lpstr>'7'!Print_Area</vt:lpstr>
      <vt:lpstr>'8'!Print_Area</vt:lpstr>
      <vt:lpstr>'9'!Print_Area</vt:lpstr>
      <vt:lpstr>'CH1'!Print_Area</vt:lpstr>
      <vt:lpstr>'CH2'!Print_Area</vt:lpstr>
      <vt:lpstr>'CH3'!Print_Area</vt:lpstr>
      <vt:lpstr>'CH4 '!Print_Area</vt:lpstr>
      <vt:lpstr>Concepts!Print_Area</vt:lpstr>
      <vt:lpstr>Data!Print_Area</vt:lpstr>
      <vt:lpstr>Frst!Print_Area</vt:lpstr>
      <vt:lpstr>Indx!Print_Area</vt:lpstr>
      <vt:lpstr>Introduction!Print_Area</vt:lpstr>
      <vt:lpstr>Preface!Print_Area</vt:lpstr>
      <vt:lpstr>'Sheet1 '!Print_Area</vt:lpstr>
      <vt:lpstr>Concepts!Print_Titles</vt:lpstr>
      <vt:lpstr>Data!Print_Titles</vt:lpstr>
      <vt:lpstr>Indx!Print_Titles</vt:lpstr>
      <vt:lpstr>Introduction!Print_Titles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The Annual Bulletin of Transport and Communications Statistics 2022</dc:title>
  <dc:subject>37;#</dc:subject>
  <dc:creator>mszaher</dc:creator>
  <cp:keywords>Qatar; Planning and Statistics Authority; Economic; PSA; Statistics</cp:keywords>
  <cp:lastModifiedBy>Fatma Khalaf Ali Alboainian</cp:lastModifiedBy>
  <cp:lastPrinted>2024-04-23T05:33:36Z</cp:lastPrinted>
  <dcterms:created xsi:type="dcterms:W3CDTF">2010-03-02T06:26:07Z</dcterms:created>
  <dcterms:modified xsi:type="dcterms:W3CDTF">2024-04-23T05:34:41Z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0x010100BD9DE1A3DC318A46B4CF2BB482F1F764</vt:lpwstr>
  </property>
  <property fmtid="{D5CDD505-2E9C-101B-9397-08002B2CF9AE}" pid="3" name="TaxKeyword">
    <vt:lpwstr>732;#Economic|6085dc75-eb92-49a2-825d-d93bad98022e;#734;#PSA|81538984-2143-4d4b-a3ca-314b1950d5de;#735;#Planning and Statistics Authority|c62945ff-1054-4639-a689-03d3d18d28db;#714;#Statistics|4003f7a9-613b-43f1-8806-5ee45caf9602;#733;#Qatar|7dd625fb-5e26-4a0d-87ed-82285b0d7c4a</vt:lpwstr>
  </property>
  <property fmtid="{D5CDD505-2E9C-101B-9397-08002B2CF9AE}" pid="4" name="CategoryDescription">
    <vt:lpwstr>The Annual Bulletin of Transport and Communications Statistics 2020</vt:lpwstr>
  </property>
  <property fmtid="{D5CDD505-2E9C-101B-9397-08002B2CF9AE}" pid="5" name="Hashtags">
    <vt:lpwstr>22;#TransportCommunications|7689828e-fe1f-48d1-840a-643207fb10ea;#74;#Economic|46fca380-41ac-406a-8570-80e50f04fad9;#9;#Statistics|761c9aee-dfe5-4d0b-acb4-8be068601fe3;#135;#Qatar|1e6a237e-ab87-4f5a-8546-3d46ea8d9ab1</vt:lpwstr>
  </property>
</Properties>
</file>